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CC12B43E-D569-41D4-A685-BC55688AAD92}" xr6:coauthVersionLast="47" xr6:coauthVersionMax="47" xr10:uidLastSave="{00000000-0000-0000-0000-000000000000}"/>
  <bookViews>
    <workbookView xWindow="-120" yWindow="-120" windowWidth="29040" windowHeight="15840" xr2:uid="{005C3CF4-929F-4CD5-B2FE-CC93E4D236B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21" i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<sst xmlns="http://schemas.openxmlformats.org/spreadsheetml/2006/main" count="58" uniqueCount="58">
  <si>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</si>
  <si>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</si>
  <si>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</si>
  <si>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Abril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</si>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</sst>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" fontId="6" fillId="0" borderId="0" xfId="3" applyNumberFormat="1" applyFont="1"/>
    <xf numFmtId="4" fontId="0" fillId="0" borderId="0" xfId="0" applyNumberFormat="1" applyAlignment="1">
      <alignment horizontal="right"/>
    </xf>
    <xf numFmtId="43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164" fontId="0" fillId="0" borderId="0" xfId="0" applyNumberFormat="1" applyAlignment="1">
      <alignment horizontal="left"/>
    </xf>
    <xf numFmtId="0" fontId="6" fillId="0" borderId="0" xfId="3" applyFont="1"/>
    <xf numFmtId="4" fontId="6" fillId="0" borderId="0" xfId="5" applyNumberFormat="1" applyFont="1"/>
    <xf numFmtId="43" fontId="0" fillId="0" borderId="0" xfId="0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</cellXfs>
  <cellStyles count="6">
    <cellStyle name="Millares" xfId="1" builtinId="3"/>
    <cellStyle name="Normal" xfId="0" builtinId="0"/>
    <cellStyle name="Normal 13" xfId="5" xr:uid="{B67E5127-A3DF-469C-903E-010B7DA7F845}"/>
    <cellStyle name="Normal 14" xfId="2" xr:uid="{9D40B79E-E021-410A-86B4-A28814BB9FE9}"/>
    <cellStyle name="Normal 18" xfId="3" xr:uid="{E06EA73A-2C36-4093-9947-B40ABF4550F7}"/>
    <cellStyle name="Normal 6" xfId="4" xr:uid="{0846A376-DEB2-40E5-92DE-428EC12E6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1B8CA247-A5ED-4DB4-BE6B-F9EA6914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1221D7C9-4A36-4E6A-BDB9-878194BE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Hoja12"/>
      <sheetName val="Hoja13"/>
      <sheetName val="Inv Sum"/>
      <sheetName val="UNIDAD H C-5"/>
      <sheetName val="unidad h c-2"/>
      <sheetName val="Hoja10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15"/>
      <sheetName val="Hoja8"/>
      <sheetName val="neta"/>
    </sheetNames>
    <sheetDataSet>
      <sheetData sheetId="0"/>
      <sheetData sheetId="1"/>
      <sheetData sheetId="2"/>
      <sheetData sheetId="3"/>
      <sheetData sheetId="4">
        <row r="36">
          <cell r="C36">
            <v>-106714653.59000003</v>
          </cell>
        </row>
      </sheetData>
      <sheetData sheetId="5">
        <row r="30">
          <cell r="D30">
            <v>198995347.54000002</v>
          </cell>
        </row>
      </sheetData>
      <sheetData sheetId="6">
        <row r="29">
          <cell r="C29">
            <v>800000</v>
          </cell>
        </row>
      </sheetData>
      <sheetData sheetId="7">
        <row r="31">
          <cell r="D31">
            <v>16436865.18</v>
          </cell>
        </row>
      </sheetData>
      <sheetData sheetId="8">
        <row r="33">
          <cell r="C33">
            <v>355635967.43000001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7">
          <cell r="D27">
            <v>46743652.460000001</v>
          </cell>
        </row>
      </sheetData>
      <sheetData sheetId="24">
        <row r="19">
          <cell r="D19">
            <v>81647446.579999998</v>
          </cell>
        </row>
        <row r="21">
          <cell r="D21">
            <v>2981107.68</v>
          </cell>
        </row>
        <row r="22">
          <cell r="D22">
            <v>49316174.399999999</v>
          </cell>
        </row>
        <row r="23">
          <cell r="D23">
            <v>50674826.460000001</v>
          </cell>
        </row>
        <row r="24">
          <cell r="D24">
            <v>2247657.4</v>
          </cell>
        </row>
        <row r="25">
          <cell r="D25">
            <v>41363926.119999997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902962.3</v>
          </cell>
        </row>
        <row r="29">
          <cell r="D29">
            <v>2959083669.1500001</v>
          </cell>
        </row>
      </sheetData>
      <sheetData sheetId="25">
        <row r="31">
          <cell r="C31">
            <v>299352932</v>
          </cell>
        </row>
      </sheetData>
      <sheetData sheetId="26"/>
      <sheetData sheetId="27"/>
      <sheetData sheetId="28">
        <row r="6004">
          <cell r="C6004">
            <v>62073370.129999742</v>
          </cell>
        </row>
      </sheetData>
      <sheetData sheetId="29"/>
      <sheetData sheetId="30"/>
      <sheetData sheetId="31"/>
      <sheetData sheetId="32"/>
      <sheetData sheetId="33"/>
      <sheetData sheetId="34">
        <row r="27">
          <cell r="B27">
            <v>166000.00049999999</v>
          </cell>
        </row>
      </sheetData>
      <sheetData sheetId="35">
        <row r="23">
          <cell r="B23">
            <v>3710488.26</v>
          </cell>
        </row>
      </sheetData>
      <sheetData sheetId="36">
        <row r="109">
          <cell r="D109">
            <v>774938326.14999998</v>
          </cell>
        </row>
      </sheetData>
      <sheetData sheetId="37">
        <row r="22">
          <cell r="B22">
            <v>415996863.55000001</v>
          </cell>
        </row>
        <row r="26">
          <cell r="B26">
            <v>1418845089.03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DFD7-0034-4328-8B63-1F077AF572DC}">
  <dimension ref="A1:H76"/>
  <sheetViews>
    <sheetView tabSelected="1" topLeftCell="A43" workbookViewId="0">
      <selection activeCell="B82" sqref="B82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4.25" x14ac:dyDescent="0.2">
      <c r="A1" s="1"/>
      <c r="B1" s="2"/>
      <c r="C1" s="2"/>
      <c r="D1" s="2"/>
    </row>
    <row r="2" spans="1:8" ht="14.25" x14ac:dyDescent="0.2">
      <c r="A2" s="1"/>
      <c r="B2" s="5"/>
      <c r="C2" s="6"/>
      <c r="D2" s="5"/>
    </row>
    <row r="3" spans="1:8" ht="14.25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+[1]Banco!D30+[1]caja!C29</f>
        <v>199795347.54000002</v>
      </c>
      <c r="E12" s="11"/>
      <c r="F12" s="12"/>
    </row>
    <row r="13" spans="1:8" x14ac:dyDescent="0.2">
      <c r="B13" s="4" t="s">
        <v>8</v>
      </c>
      <c r="C13" s="3">
        <f>+[1]CXC!D31</f>
        <v>16436865.18</v>
      </c>
      <c r="E13" s="12"/>
      <c r="F13" s="12"/>
    </row>
    <row r="14" spans="1:8" ht="15" x14ac:dyDescent="0.25">
      <c r="B14" s="4" t="s">
        <v>9</v>
      </c>
      <c r="C14" s="3">
        <f>+[1]Inv.!C33</f>
        <v>355635967.43000001</v>
      </c>
      <c r="E14" s="12"/>
      <c r="F14" s="11"/>
    </row>
    <row r="15" spans="1:8" ht="15" x14ac:dyDescent="0.25">
      <c r="B15" s="4" t="s">
        <v>10</v>
      </c>
      <c r="C15" s="3">
        <v>16912465.170000002</v>
      </c>
      <c r="E15" s="11"/>
      <c r="F15" s="11"/>
    </row>
    <row r="16" spans="1:8" ht="15.75" thickBot="1" x14ac:dyDescent="0.3">
      <c r="B16" s="13" t="s">
        <v>11</v>
      </c>
      <c r="C16" s="14">
        <f>SUM(C12:C15)</f>
        <v>588780645.32000005</v>
      </c>
      <c r="D16" s="11"/>
      <c r="E16" s="11"/>
      <c r="F16" s="11"/>
      <c r="G16" s="12"/>
      <c r="H16" s="15"/>
    </row>
    <row r="17" spans="2:8" ht="15.75" thickTop="1" x14ac:dyDescent="0.25">
      <c r="E17" s="11"/>
      <c r="F17"/>
      <c r="H17" s="15"/>
    </row>
    <row r="18" spans="2:8" ht="15" x14ac:dyDescent="0.25">
      <c r="B18" s="4" t="s">
        <v>12</v>
      </c>
      <c r="E18" s="11"/>
      <c r="F18" s="11"/>
      <c r="G18" s="16"/>
      <c r="H18" s="15"/>
    </row>
    <row r="19" spans="2:8" ht="15" x14ac:dyDescent="0.25">
      <c r="B19" s="4" t="s">
        <v>13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14</v>
      </c>
      <c r="C20" s="3">
        <v>178058348</v>
      </c>
      <c r="F20" s="15"/>
      <c r="G20" s="12"/>
      <c r="H20" s="15"/>
    </row>
    <row r="21" spans="2:8" ht="15" x14ac:dyDescent="0.25">
      <c r="B21" s="4" t="s">
        <v>15</v>
      </c>
      <c r="C21" s="3">
        <f>+'[1]Equipos de Oficina'!C6004</f>
        <v>62073370.129999742</v>
      </c>
      <c r="E21" s="11"/>
      <c r="G21" s="12"/>
      <c r="H21" s="15"/>
    </row>
    <row r="22" spans="2:8" ht="15" x14ac:dyDescent="0.25">
      <c r="B22" s="4" t="s">
        <v>16</v>
      </c>
      <c r="C22" s="3">
        <v>5543326.4299999997</v>
      </c>
      <c r="E22" s="12"/>
      <c r="F22" s="11"/>
      <c r="G22" s="17"/>
      <c r="H22" s="15"/>
    </row>
    <row r="23" spans="2:8" ht="15" x14ac:dyDescent="0.25">
      <c r="B23" s="4" t="s">
        <v>17</v>
      </c>
      <c r="C23" s="3">
        <v>111627391.65000001</v>
      </c>
      <c r="E23" s="18"/>
      <c r="F23" s="19"/>
      <c r="G23" s="17"/>
      <c r="H23" s="15"/>
    </row>
    <row r="24" spans="2:8" x14ac:dyDescent="0.2">
      <c r="B24" s="4" t="s">
        <v>18</v>
      </c>
      <c r="C24" s="3">
        <v>53229942.82</v>
      </c>
      <c r="E24" s="12"/>
      <c r="F24" s="19"/>
      <c r="G24" s="17"/>
      <c r="H24" s="15"/>
    </row>
    <row r="25" spans="2:8" x14ac:dyDescent="0.2">
      <c r="B25" s="4" t="s">
        <v>19</v>
      </c>
      <c r="C25" s="20">
        <v>105443578.52</v>
      </c>
      <c r="E25" s="12"/>
      <c r="F25" s="19"/>
      <c r="G25" s="17"/>
      <c r="H25" s="15"/>
    </row>
    <row r="26" spans="2:8" ht="15" x14ac:dyDescent="0.25">
      <c r="B26" s="4" t="s">
        <v>20</v>
      </c>
      <c r="C26" s="3">
        <v>4319597884.3100004</v>
      </c>
      <c r="E26" s="21"/>
      <c r="F26" s="11"/>
      <c r="G26" s="17"/>
      <c r="H26" s="15"/>
    </row>
    <row r="27" spans="2:8" ht="15.75" thickBot="1" x14ac:dyDescent="0.3">
      <c r="B27" s="13" t="s">
        <v>21</v>
      </c>
      <c r="C27" s="14">
        <f>SUM(C19:C26)</f>
        <v>5134926773.8600006</v>
      </c>
      <c r="F27" s="22"/>
      <c r="G27" s="17"/>
    </row>
    <row r="28" spans="2:8" ht="13.5" thickTop="1" x14ac:dyDescent="0.2">
      <c r="E28" s="4"/>
      <c r="G28" s="17"/>
    </row>
    <row r="29" spans="2:8" x14ac:dyDescent="0.2">
      <c r="B29" s="4" t="s">
        <v>22</v>
      </c>
      <c r="E29" s="12"/>
      <c r="F29" s="23"/>
      <c r="G29" s="17"/>
    </row>
    <row r="30" spans="2:8" ht="15" x14ac:dyDescent="0.25">
      <c r="B30" s="4" t="s">
        <v>23</v>
      </c>
      <c r="C30" s="3">
        <f>+[1]Depreciacion!D19</f>
        <v>81647446.579999998</v>
      </c>
      <c r="E30" s="22"/>
      <c r="F30" s="11"/>
      <c r="G30" s="17"/>
    </row>
    <row r="31" spans="2:8" x14ac:dyDescent="0.2">
      <c r="B31" s="4" t="s">
        <v>24</v>
      </c>
      <c r="C31" s="3">
        <f>+'[1]Apilc Depreciacion'!D27</f>
        <v>46743652.460000001</v>
      </c>
      <c r="E31" s="21"/>
      <c r="F31" s="23"/>
      <c r="G31" s="17"/>
    </row>
    <row r="32" spans="2:8" x14ac:dyDescent="0.2">
      <c r="B32" s="4" t="s">
        <v>25</v>
      </c>
      <c r="C32" s="3">
        <f>+[1]Depreciacion!D21</f>
        <v>2981107.68</v>
      </c>
      <c r="E32" s="21"/>
    </row>
    <row r="33" spans="2:8" x14ac:dyDescent="0.2">
      <c r="B33" s="4" t="s">
        <v>26</v>
      </c>
      <c r="C33" s="3">
        <f>+[1]Depreciacion!D23</f>
        <v>50674826.460000001</v>
      </c>
      <c r="E33" s="21"/>
    </row>
    <row r="34" spans="2:8" x14ac:dyDescent="0.2">
      <c r="B34" s="4" t="s">
        <v>27</v>
      </c>
      <c r="C34" s="3">
        <f>+[1]Depreciacion!D24</f>
        <v>2247657.4</v>
      </c>
      <c r="F34" s="24"/>
    </row>
    <row r="35" spans="2:8" x14ac:dyDescent="0.2">
      <c r="B35" s="4" t="s">
        <v>28</v>
      </c>
      <c r="C35" s="3">
        <f>+[1]Depreciacion!D25</f>
        <v>41363926.119999997</v>
      </c>
    </row>
    <row r="36" spans="2:8" ht="15" x14ac:dyDescent="0.25">
      <c r="B36" s="4" t="s">
        <v>29</v>
      </c>
      <c r="C36" s="3">
        <f>+[1]Depreciacion!D26</f>
        <v>21162821.190000001</v>
      </c>
      <c r="F36" s="11"/>
    </row>
    <row r="37" spans="2:8" ht="15" x14ac:dyDescent="0.25">
      <c r="B37" s="4" t="s">
        <v>30</v>
      </c>
      <c r="C37" s="3">
        <f>+[1]Depreciacion!D27</f>
        <v>5237877.8</v>
      </c>
      <c r="F37" s="18"/>
    </row>
    <row r="38" spans="2:8" ht="15" x14ac:dyDescent="0.25">
      <c r="B38" s="4" t="s">
        <v>31</v>
      </c>
      <c r="C38" s="3">
        <f>+[1]Depreciacion!D28</f>
        <v>902962.3</v>
      </c>
      <c r="E38" s="21"/>
      <c r="F38"/>
      <c r="G38" s="11"/>
    </row>
    <row r="39" spans="2:8" ht="15" x14ac:dyDescent="0.25">
      <c r="B39" s="4" t="s">
        <v>32</v>
      </c>
      <c r="C39" s="3">
        <f>+[1]Depreciacion!D29</f>
        <v>2959083669.1500001</v>
      </c>
      <c r="E39" s="21"/>
      <c r="F39"/>
      <c r="G39" s="11"/>
    </row>
    <row r="40" spans="2:8" ht="15" x14ac:dyDescent="0.25">
      <c r="B40" s="4" t="s">
        <v>33</v>
      </c>
      <c r="C40" s="3">
        <f>+[1]Depreciacion!D22</f>
        <v>49316174.399999999</v>
      </c>
      <c r="E40" s="21"/>
      <c r="F40" s="25"/>
      <c r="G40" s="11"/>
      <c r="H40" s="15"/>
    </row>
    <row r="41" spans="2:8" ht="15" x14ac:dyDescent="0.25">
      <c r="B41" s="13" t="s">
        <v>34</v>
      </c>
      <c r="C41" s="26">
        <f>SUM(C30:C40)</f>
        <v>3261362121.5400004</v>
      </c>
      <c r="E41" s="11"/>
      <c r="F41" s="25"/>
      <c r="G41" s="11"/>
    </row>
    <row r="42" spans="2:8" ht="15" x14ac:dyDescent="0.25">
      <c r="F42"/>
      <c r="G42" s="11"/>
    </row>
    <row r="43" spans="2:8" ht="15.75" thickBot="1" x14ac:dyDescent="0.3">
      <c r="B43" s="4" t="s">
        <v>35</v>
      </c>
      <c r="C43" s="27">
        <f>SUM(C27+C45-C41)</f>
        <v>1917829468.0800004</v>
      </c>
      <c r="E43" s="12"/>
      <c r="F43" s="42"/>
      <c r="G43" s="43"/>
      <c r="H43" s="3"/>
    </row>
    <row r="44" spans="2:8" ht="15.75" thickTop="1" x14ac:dyDescent="0.25">
      <c r="C44" s="4"/>
      <c r="E44" s="11"/>
      <c r="F44" s="44"/>
      <c r="G44" s="43"/>
      <c r="H44" s="3"/>
    </row>
    <row r="45" spans="2:8" ht="15" x14ac:dyDescent="0.25">
      <c r="B45" s="4" t="s">
        <v>36</v>
      </c>
      <c r="C45" s="3">
        <v>44264815.759999998</v>
      </c>
      <c r="F45" s="28"/>
    </row>
    <row r="46" spans="2:8" x14ac:dyDescent="0.2">
      <c r="B46" s="4" t="s">
        <v>37</v>
      </c>
      <c r="C46" s="29">
        <f>+'[1]Otros activos'!$B$27</f>
        <v>166000.00049999999</v>
      </c>
      <c r="F46" s="30"/>
    </row>
    <row r="48" spans="2:8" ht="13.5" thickBot="1" x14ac:dyDescent="0.25">
      <c r="B48" s="13" t="s">
        <v>38</v>
      </c>
      <c r="C48" s="31">
        <f>SUM(C16+C27-C41+C45+C46)</f>
        <v>2506776113.4005003</v>
      </c>
      <c r="G48" s="4"/>
      <c r="H48" s="12"/>
    </row>
    <row r="49" spans="2:8" ht="15.75" thickTop="1" x14ac:dyDescent="0.25">
      <c r="E49" s="11"/>
    </row>
    <row r="50" spans="2:8" x14ac:dyDescent="0.2">
      <c r="B50" s="9" t="s">
        <v>39</v>
      </c>
      <c r="H50" s="15"/>
    </row>
    <row r="51" spans="2:8" x14ac:dyDescent="0.2">
      <c r="B51" s="4" t="s">
        <v>40</v>
      </c>
      <c r="C51" s="32"/>
      <c r="E51" s="12"/>
    </row>
    <row r="52" spans="2:8" ht="15" x14ac:dyDescent="0.25">
      <c r="B52" s="4" t="s">
        <v>41</v>
      </c>
      <c r="C52" s="3">
        <f>+[1]CXP!D109</f>
        <v>774938326.14999998</v>
      </c>
      <c r="D52" s="15"/>
      <c r="F52" s="11"/>
    </row>
    <row r="53" spans="2:8" x14ac:dyDescent="0.2">
      <c r="B53" s="4" t="s">
        <v>42</v>
      </c>
      <c r="C53" s="3">
        <f>+'[1]Acum.  por pagar'!B23</f>
        <v>3710488.26</v>
      </c>
      <c r="D53" s="15"/>
      <c r="F53" s="12"/>
    </row>
    <row r="54" spans="2:8" ht="13.5" thickBot="1" x14ac:dyDescent="0.25">
      <c r="B54" s="4" t="s">
        <v>43</v>
      </c>
      <c r="C54" s="33">
        <f>SUM(C52:C53)</f>
        <v>778648814.40999997</v>
      </c>
      <c r="D54" s="15"/>
    </row>
    <row r="55" spans="2:8" ht="15.75" thickTop="1" x14ac:dyDescent="0.25">
      <c r="D55" s="15"/>
      <c r="E55" s="11"/>
      <c r="F55" s="11"/>
    </row>
    <row r="56" spans="2:8" ht="15" x14ac:dyDescent="0.25">
      <c r="B56" s="4" t="s">
        <v>44</v>
      </c>
      <c r="E56" s="11"/>
      <c r="F56" s="12"/>
      <c r="G56" s="18"/>
    </row>
    <row r="57" spans="2:8" ht="15" x14ac:dyDescent="0.25">
      <c r="B57" s="13" t="s">
        <v>45</v>
      </c>
      <c r="C57" s="34">
        <f>SUM(C54+C56)</f>
        <v>778648814.40999997</v>
      </c>
      <c r="E57" s="15"/>
      <c r="F57" s="11"/>
    </row>
    <row r="58" spans="2:8" ht="15" x14ac:dyDescent="0.25">
      <c r="B58" s="9" t="s">
        <v>46</v>
      </c>
      <c r="D58" s="4"/>
      <c r="F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1"/>
      <c r="F59" s="11"/>
    </row>
    <row r="60" spans="2:8" x14ac:dyDescent="0.2">
      <c r="B60" s="4" t="s">
        <v>48</v>
      </c>
      <c r="C60" s="12">
        <f>+[1]Utilidad!B25+[1]Utilidad!B26</f>
        <v>1418845089.03</v>
      </c>
      <c r="E60" s="21"/>
    </row>
    <row r="61" spans="2:8" ht="15" x14ac:dyDescent="0.25">
      <c r="B61" s="4" t="s">
        <v>49</v>
      </c>
      <c r="C61" s="12">
        <f>+'[1]Estado de Resultados'!C36</f>
        <v>-106714653.59000003</v>
      </c>
      <c r="E61" s="12"/>
      <c r="F61" s="11"/>
    </row>
    <row r="62" spans="2:8" ht="15.75" thickBot="1" x14ac:dyDescent="0.3">
      <c r="B62" s="4" t="s">
        <v>50</v>
      </c>
      <c r="C62" s="35">
        <f>SUM(C58:C61)</f>
        <v>1728127298.9899998</v>
      </c>
      <c r="E62" s="15"/>
      <c r="F62" s="11"/>
      <c r="H62" s="15"/>
    </row>
    <row r="63" spans="2:8" ht="16.5" thickTop="1" thickBot="1" x14ac:dyDescent="0.3">
      <c r="B63" s="13" t="s">
        <v>51</v>
      </c>
      <c r="C63" s="31">
        <f>SUM(C57+C62)</f>
        <v>2506776113.3999996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6" t="s">
        <v>53</v>
      </c>
      <c r="D70" s="37"/>
    </row>
    <row r="71" spans="2:6" x14ac:dyDescent="0.2">
      <c r="B71" s="38" t="s">
        <v>54</v>
      </c>
      <c r="C71" s="39" t="s">
        <v>55</v>
      </c>
      <c r="D71" s="37"/>
    </row>
    <row r="72" spans="2:6" x14ac:dyDescent="0.2">
      <c r="B72" s="40" t="s">
        <v>56</v>
      </c>
      <c r="C72" s="39" t="s">
        <v>57</v>
      </c>
      <c r="D72" s="4"/>
      <c r="E72" s="41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2022-05-12T18:47:34Z</dcterms:created>
  <dcterms:modified xsi:type="dcterms:W3CDTF">2022-05-12T18:52:32Z</dcterms:modified>
</cp:coreProperties>
</file>