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B1D6905A-EEBB-4AF5-8547-700531F091C6}" xr6:coauthVersionLast="47" xr6:coauthVersionMax="47" xr10:uidLastSave="{00000000-0000-0000-0000-000000000000}"/>
  <bookViews>
    <workbookView xWindow="-120" yWindow="-120" windowWidth="29040" windowHeight="15840" xr2:uid="{AE7F1339-7A07-4F31-962F-DCACAEF28B4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4" i="1" s="1"/>
  <c r="C57" i="1" s="1"/>
  <c r="C63" i="1" s="1"/>
  <c r="C52" i="1"/>
  <c r="C46" i="1"/>
  <c r="C40" i="1"/>
  <c r="C39" i="1"/>
  <c r="C38" i="1"/>
  <c r="C37" i="1"/>
  <c r="C36" i="1"/>
  <c r="C35" i="1"/>
  <c r="C34" i="1"/>
  <c r="C33" i="1"/>
  <c r="C32" i="1"/>
  <c r="C31" i="1"/>
  <c r="C30" i="1"/>
  <c r="C41" i="1" s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<sst xmlns="http://schemas.openxmlformats.org/spreadsheetml/2006/main" count="58" uniqueCount="58">
  <si>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</si>
  <si>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</si>
  <si>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</si>
  <si>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ENERO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</si>
  <si>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</si>
  <si>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</si>
  <si>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</si>
  <si>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</si>
  <si>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</si>
  <si>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</si>
  <si>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</si>
  <si>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</si>
  <si>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</si>
  <si>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</si>
  <si>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</si>
  <si>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</si>
  <si>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</si>
  <si>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</si>
  <si>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</si>
  <si>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</si>
  <si>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</si>
  <si>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</si>
  <si>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</si>
  <si>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</si>
  <si>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</si>
  <si>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</si>
  <si>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</si>
  <si>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</si>
  <si>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</si>
  <si>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</si>
  <si>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</si>
  <si>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</si>
  <si>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</si>
  <si>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</si>
  <si>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</si>
  <si>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</si>
  <si>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</si>
  <si>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</si>
  <si>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</si>
  <si>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</si>
  <si>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</si>
  <si>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</si>
  <si>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</si>
  <si>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</si>
  <si>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</si>
  <si>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</si>
  <si>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</si>
  <si>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</si>
  <si>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</si>
  <si>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</si>
  <si>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</si>
  <si>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</si>
  <si>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Francia Vasquez Ullola</t>
  </si>
  <si>
    <t>Licda. LIDIA ESTEVEZ</t>
  </si>
  <si>
    <t xml:space="preserve">               Preparado Por    </t>
  </si>
  <si>
    <t xml:space="preserve">   Aprobado Por</t>
  </si>
  <si>
    <t xml:space="preserve">          Contadora Interina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</si>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</sst>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164" fontId="0" fillId="0" borderId="0" xfId="0" applyNumberFormat="1" applyAlignment="1">
      <alignment horizontal="left"/>
    </xf>
    <xf numFmtId="0" fontId="6" fillId="0" borderId="0" xfId="3" applyFont="1"/>
    <xf numFmtId="4" fontId="6" fillId="0" borderId="0" xfId="5" applyNumberFormat="1" applyFont="1"/>
    <xf numFmtId="4" fontId="0" fillId="0" borderId="0" xfId="0" applyNumberFormat="1" applyAlignment="1">
      <alignment horizontal="right"/>
    </xf>
    <xf numFmtId="43" fontId="0" fillId="0" borderId="0" xfId="0" applyNumberFormat="1"/>
    <xf numFmtId="164" fontId="5" fillId="2" borderId="2" xfId="0" applyNumberFormat="1" applyFont="1" applyFill="1" applyBorder="1"/>
    <xf numFmtId="4" fontId="6" fillId="0" borderId="0" xfId="6" applyNumberFormat="1" applyFont="1"/>
    <xf numFmtId="164" fontId="3" fillId="0" borderId="3" xfId="0" applyNumberFormat="1" applyFont="1" applyBorder="1"/>
    <xf numFmtId="43" fontId="0" fillId="3" borderId="0" xfId="0" applyNumberFormat="1" applyFill="1"/>
    <xf numFmtId="4" fontId="0" fillId="3" borderId="0" xfId="0" applyNumberFormat="1" applyFill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</cellXfs>
  <cellStyles count="7">
    <cellStyle name="Millares" xfId="1" builtinId="3"/>
    <cellStyle name="Normal" xfId="0" builtinId="0"/>
    <cellStyle name="Normal 12" xfId="6" xr:uid="{59D281BE-D35A-43A7-81F1-70471D609695}"/>
    <cellStyle name="Normal 13" xfId="5" xr:uid="{D04D5A67-6A57-42B3-9BE1-D0CD52219C95}"/>
    <cellStyle name="Normal 14" xfId="2" xr:uid="{5E6BAE3C-16F3-43E4-9F1E-1330499514A3}"/>
    <cellStyle name="Normal 18" xfId="3" xr:uid="{458C8B6F-AF4C-4C7A-B168-607DD8C37BC9}"/>
    <cellStyle name="Normal 6" xfId="4" xr:uid="{395C2CC4-C74B-440A-8A8B-210A46450D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38C80E15-940C-403B-B628-B55E7C79B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D3AB2F05-28FE-441E-91FC-3E9B87700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4" name="Picture 33" descr="OMSA">
          <a:extLst>
            <a:ext uri="{FF2B5EF4-FFF2-40B4-BE49-F238E27FC236}">
              <a16:creationId xmlns:a16="http://schemas.microsoft.com/office/drawing/2014/main" id="{C7C8C912-F359-491D-951E-171DAA3DD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9A1B8A34-B0FE-491D-940A-1E12AB6BD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%20financiero%202022/ESTADOS%20Financiero%20De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8"/>
      <sheetName val="Hoja7"/>
      <sheetName val="Hoja2"/>
      <sheetName val="Hoja18"/>
      <sheetName val="balanza de completa del sistema"/>
      <sheetName val="Hoja4"/>
      <sheetName val="Hoja3"/>
      <sheetName val="Hoja5"/>
      <sheetName val="Hoja6"/>
      <sheetName val="Hoja9"/>
    </sheetNames>
    <sheetDataSet>
      <sheetData sheetId="0"/>
      <sheetData sheetId="1"/>
      <sheetData sheetId="2"/>
      <sheetData sheetId="3"/>
      <sheetData sheetId="4">
        <row r="36">
          <cell r="C36">
            <v>-42710554.799999952</v>
          </cell>
        </row>
      </sheetData>
      <sheetData sheetId="5">
        <row r="31">
          <cell r="D31">
            <v>113114639.28</v>
          </cell>
        </row>
      </sheetData>
      <sheetData sheetId="6">
        <row r="29">
          <cell r="C29">
            <v>0</v>
          </cell>
        </row>
      </sheetData>
      <sheetData sheetId="7">
        <row r="31">
          <cell r="D31">
            <v>18159309.579999998</v>
          </cell>
        </row>
      </sheetData>
      <sheetData sheetId="8">
        <row r="33">
          <cell r="C33">
            <v>423637126.81999993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45943408.93</v>
          </cell>
        </row>
      </sheetData>
      <sheetData sheetId="21">
        <row r="19">
          <cell r="D19">
            <v>80599293.810000002</v>
          </cell>
        </row>
        <row r="21">
          <cell r="D21">
            <v>2972083.77</v>
          </cell>
        </row>
        <row r="22">
          <cell r="D22">
            <v>48161326.560000002</v>
          </cell>
        </row>
        <row r="23">
          <cell r="D23">
            <v>48725155.350000001</v>
          </cell>
        </row>
        <row r="24">
          <cell r="D24">
            <v>2073620.56</v>
          </cell>
        </row>
        <row r="25">
          <cell r="D25">
            <v>39306897.189999998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828850.72</v>
          </cell>
        </row>
        <row r="29">
          <cell r="D29">
            <v>2848664580.1300001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12">
          <cell r="D112">
            <v>776743927.47000003</v>
          </cell>
        </row>
      </sheetData>
      <sheetData sheetId="35">
        <row r="22">
          <cell r="B22">
            <v>415996863.55000001</v>
          </cell>
        </row>
        <row r="26">
          <cell r="B26">
            <v>1476204336.3199999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EB06-42BB-495D-8172-E59EE016C974}">
  <dimension ref="A1:H76"/>
  <sheetViews>
    <sheetView tabSelected="1" topLeftCell="A30" workbookViewId="0">
      <selection activeCell="E58" sqref="E58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4.25" x14ac:dyDescent="0.2">
      <c r="A1" s="1"/>
      <c r="B1" s="2"/>
      <c r="C1" s="2"/>
      <c r="D1" s="2"/>
    </row>
    <row r="2" spans="1:8" ht="14.25" x14ac:dyDescent="0.2">
      <c r="A2" s="1"/>
      <c r="B2" s="5"/>
      <c r="C2" s="6"/>
      <c r="D2" s="5"/>
    </row>
    <row r="3" spans="1:8" ht="14.25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+[1]Banco!D31+[1]caja!C29</f>
        <v>113114639.28</v>
      </c>
      <c r="E12" s="11"/>
      <c r="F12" s="12"/>
    </row>
    <row r="13" spans="1:8" x14ac:dyDescent="0.2">
      <c r="B13" s="4" t="s">
        <v>8</v>
      </c>
      <c r="C13" s="3">
        <f>+[1]CXC!D31</f>
        <v>18159309.579999998</v>
      </c>
      <c r="E13" s="12"/>
      <c r="F13" s="12"/>
    </row>
    <row r="14" spans="1:8" ht="15" x14ac:dyDescent="0.25">
      <c r="B14" s="4" t="s">
        <v>9</v>
      </c>
      <c r="C14" s="3">
        <f>+[1]Inv.!C33</f>
        <v>423637126.81999993</v>
      </c>
      <c r="E14" s="12"/>
      <c r="F14" s="11"/>
    </row>
    <row r="15" spans="1:8" ht="15" x14ac:dyDescent="0.25">
      <c r="B15" s="4" t="s">
        <v>10</v>
      </c>
      <c r="C15" s="3">
        <v>41699129.640000001</v>
      </c>
      <c r="E15" s="11"/>
      <c r="F15" s="11"/>
    </row>
    <row r="16" spans="1:8" ht="15.75" thickBot="1" x14ac:dyDescent="0.3">
      <c r="B16" s="13" t="s">
        <v>11</v>
      </c>
      <c r="C16" s="14">
        <f>SUM(C12:C15)</f>
        <v>596610205.31999993</v>
      </c>
      <c r="D16" s="11"/>
      <c r="E16" s="11"/>
      <c r="F16" s="11"/>
      <c r="G16" s="12"/>
      <c r="H16" s="15"/>
    </row>
    <row r="17" spans="2:8" ht="15.75" thickTop="1" x14ac:dyDescent="0.25">
      <c r="E17" s="11"/>
      <c r="F17"/>
      <c r="H17" s="15"/>
    </row>
    <row r="18" spans="2:8" ht="15" x14ac:dyDescent="0.25">
      <c r="B18" s="4" t="s">
        <v>12</v>
      </c>
      <c r="E18" s="11"/>
      <c r="F18" s="11"/>
      <c r="G18" s="16"/>
      <c r="H18" s="15"/>
    </row>
    <row r="19" spans="2:8" ht="15" x14ac:dyDescent="0.25">
      <c r="B19" s="4" t="s">
        <v>13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14</v>
      </c>
      <c r="C20" s="3">
        <v>178058348</v>
      </c>
      <c r="F20" s="15"/>
      <c r="G20" s="12"/>
      <c r="H20" s="15"/>
    </row>
    <row r="21" spans="2:8" ht="15" x14ac:dyDescent="0.25">
      <c r="B21" s="4" t="s">
        <v>15</v>
      </c>
      <c r="C21" s="3">
        <v>61648060.829999998</v>
      </c>
      <c r="E21" s="11"/>
      <c r="G21" s="12"/>
      <c r="H21" s="15"/>
    </row>
    <row r="22" spans="2:8" x14ac:dyDescent="0.2">
      <c r="B22" s="4" t="s">
        <v>16</v>
      </c>
      <c r="C22" s="3">
        <v>5543326.4299999997</v>
      </c>
      <c r="E22" s="12"/>
      <c r="F22" s="17"/>
      <c r="G22" s="18"/>
      <c r="H22" s="15"/>
    </row>
    <row r="23" spans="2:8" ht="15" x14ac:dyDescent="0.25">
      <c r="B23" s="4" t="s">
        <v>17</v>
      </c>
      <c r="C23" s="3">
        <v>109726882.81999999</v>
      </c>
      <c r="E23" s="11"/>
      <c r="F23" s="17"/>
      <c r="G23" s="18"/>
      <c r="H23" s="15"/>
    </row>
    <row r="24" spans="2:8" x14ac:dyDescent="0.2">
      <c r="B24" s="4" t="s">
        <v>18</v>
      </c>
      <c r="C24" s="3">
        <v>53208942.82</v>
      </c>
      <c r="E24" s="12"/>
      <c r="F24" s="17"/>
      <c r="G24" s="18"/>
      <c r="H24" s="15"/>
    </row>
    <row r="25" spans="2:8" x14ac:dyDescent="0.2">
      <c r="B25" s="4" t="s">
        <v>19</v>
      </c>
      <c r="C25" s="19">
        <v>105443578.52</v>
      </c>
      <c r="E25" s="12"/>
      <c r="F25" s="17"/>
      <c r="G25" s="18"/>
      <c r="H25" s="15"/>
    </row>
    <row r="26" spans="2:8" ht="15" x14ac:dyDescent="0.25">
      <c r="B26" s="4" t="s">
        <v>20</v>
      </c>
      <c r="C26" s="3">
        <v>4319597884.3100004</v>
      </c>
      <c r="E26" s="20"/>
      <c r="F26" s="11"/>
      <c r="G26" s="18"/>
      <c r="H26" s="15"/>
    </row>
    <row r="27" spans="2:8" ht="15.75" thickBot="1" x14ac:dyDescent="0.3">
      <c r="B27" s="13" t="s">
        <v>21</v>
      </c>
      <c r="C27" s="14">
        <f>SUM(C19:C26)</f>
        <v>5132579955.7300005</v>
      </c>
      <c r="F27" s="21"/>
      <c r="G27" s="18"/>
    </row>
    <row r="28" spans="2:8" ht="13.5" thickTop="1" x14ac:dyDescent="0.2">
      <c r="E28" s="4"/>
      <c r="G28" s="18"/>
    </row>
    <row r="29" spans="2:8" x14ac:dyDescent="0.2">
      <c r="B29" s="4" t="s">
        <v>22</v>
      </c>
      <c r="E29" s="12"/>
      <c r="F29" s="22"/>
      <c r="G29" s="18"/>
    </row>
    <row r="30" spans="2:8" ht="15" x14ac:dyDescent="0.25">
      <c r="B30" s="4" t="s">
        <v>23</v>
      </c>
      <c r="C30" s="3">
        <f>+[1]Depreciacion!D19</f>
        <v>80599293.810000002</v>
      </c>
      <c r="E30" s="21"/>
      <c r="F30" s="11"/>
      <c r="G30" s="18"/>
    </row>
    <row r="31" spans="2:8" x14ac:dyDescent="0.2">
      <c r="B31" s="4" t="s">
        <v>24</v>
      </c>
      <c r="C31" s="3">
        <f>+'[1]Apilc Depreciacion'!D27</f>
        <v>45943408.93</v>
      </c>
      <c r="E31" s="20"/>
      <c r="F31" s="22"/>
      <c r="G31" s="18"/>
    </row>
    <row r="32" spans="2:8" x14ac:dyDescent="0.2">
      <c r="B32" s="4" t="s">
        <v>25</v>
      </c>
      <c r="C32" s="3">
        <f>+[1]Depreciacion!D21</f>
        <v>2972083.77</v>
      </c>
      <c r="E32" s="20"/>
    </row>
    <row r="33" spans="2:8" x14ac:dyDescent="0.2">
      <c r="B33" s="4" t="s">
        <v>26</v>
      </c>
      <c r="C33" s="3">
        <f>+[1]Depreciacion!D23</f>
        <v>48725155.350000001</v>
      </c>
      <c r="E33" s="20"/>
    </row>
    <row r="34" spans="2:8" x14ac:dyDescent="0.2">
      <c r="B34" s="4" t="s">
        <v>27</v>
      </c>
      <c r="C34" s="3">
        <f>+[1]Depreciacion!D24</f>
        <v>2073620.56</v>
      </c>
      <c r="F34" s="23"/>
    </row>
    <row r="35" spans="2:8" x14ac:dyDescent="0.2">
      <c r="B35" s="4" t="s">
        <v>28</v>
      </c>
      <c r="C35" s="3">
        <f>+[1]Depreciacion!D25</f>
        <v>39306897.189999998</v>
      </c>
    </row>
    <row r="36" spans="2:8" x14ac:dyDescent="0.2">
      <c r="B36" s="4" t="s">
        <v>29</v>
      </c>
      <c r="C36" s="3">
        <f>+[1]Depreciacion!D26</f>
        <v>21162821.190000001</v>
      </c>
    </row>
    <row r="37" spans="2:8" ht="15" x14ac:dyDescent="0.25">
      <c r="B37" s="4" t="s">
        <v>30</v>
      </c>
      <c r="C37" s="3">
        <f>+[1]Depreciacion!D27</f>
        <v>5237877.8</v>
      </c>
      <c r="F37" s="24"/>
    </row>
    <row r="38" spans="2:8" ht="15" x14ac:dyDescent="0.25">
      <c r="B38" s="4" t="s">
        <v>31</v>
      </c>
      <c r="C38" s="3">
        <f>+[1]Depreciacion!D28</f>
        <v>828850.72</v>
      </c>
      <c r="E38" s="20"/>
      <c r="F38"/>
      <c r="G38" s="11"/>
    </row>
    <row r="39" spans="2:8" ht="15" x14ac:dyDescent="0.25">
      <c r="B39" s="4" t="s">
        <v>32</v>
      </c>
      <c r="C39" s="3">
        <f>+[1]Depreciacion!D29</f>
        <v>2848664580.1300001</v>
      </c>
      <c r="E39" s="20"/>
      <c r="F39"/>
      <c r="G39" s="11"/>
    </row>
    <row r="40" spans="2:8" ht="15" x14ac:dyDescent="0.25">
      <c r="B40" s="4" t="s">
        <v>33</v>
      </c>
      <c r="C40" s="3">
        <f>+[1]Depreciacion!D22</f>
        <v>48161326.560000002</v>
      </c>
      <c r="E40" s="20"/>
      <c r="F40" s="25"/>
      <c r="G40" s="11"/>
      <c r="H40" s="15"/>
    </row>
    <row r="41" spans="2:8" ht="15" x14ac:dyDescent="0.25">
      <c r="B41" s="13" t="s">
        <v>34</v>
      </c>
      <c r="C41" s="26">
        <f>SUM(C30:C40)</f>
        <v>3143675916.0100002</v>
      </c>
      <c r="E41" s="27"/>
      <c r="F41"/>
      <c r="G41" s="11"/>
    </row>
    <row r="42" spans="2:8" ht="15" x14ac:dyDescent="0.25">
      <c r="F42"/>
      <c r="G42" s="11"/>
    </row>
    <row r="43" spans="2:8" ht="15.75" thickBot="1" x14ac:dyDescent="0.3">
      <c r="B43" s="4" t="s">
        <v>35</v>
      </c>
      <c r="C43" s="28">
        <f>SUM(C27+C45-C41)</f>
        <v>2033168855.4800005</v>
      </c>
      <c r="E43" s="12"/>
      <c r="F43"/>
      <c r="G43" s="11"/>
      <c r="H43" s="3"/>
    </row>
    <row r="44" spans="2:8" ht="15.75" thickTop="1" x14ac:dyDescent="0.25">
      <c r="C44" s="4"/>
      <c r="E44" s="11"/>
      <c r="F44" s="29"/>
      <c r="G44" s="30"/>
      <c r="H44" s="3"/>
    </row>
    <row r="45" spans="2:8" ht="15" x14ac:dyDescent="0.25">
      <c r="B45" s="4" t="s">
        <v>36</v>
      </c>
      <c r="C45" s="3">
        <v>44264815.759999998</v>
      </c>
      <c r="F45" s="31"/>
    </row>
    <row r="46" spans="2:8" x14ac:dyDescent="0.2">
      <c r="B46" s="4" t="s">
        <v>37</v>
      </c>
      <c r="C46" s="32">
        <f>+'[1]Otros activos'!$B$27</f>
        <v>166000.00049999999</v>
      </c>
      <c r="F46" s="33"/>
    </row>
    <row r="48" spans="2:8" ht="13.5" thickBot="1" x14ac:dyDescent="0.25">
      <c r="B48" s="13" t="s">
        <v>38</v>
      </c>
      <c r="C48" s="34">
        <f>SUM(C16+C27-C41+C45+C46)</f>
        <v>2629945060.8005004</v>
      </c>
      <c r="G48" s="4"/>
      <c r="H48" s="12"/>
    </row>
    <row r="49" spans="2:8" ht="15.75" thickTop="1" x14ac:dyDescent="0.25">
      <c r="E49" s="11"/>
    </row>
    <row r="50" spans="2:8" x14ac:dyDescent="0.2">
      <c r="B50" s="9" t="s">
        <v>39</v>
      </c>
      <c r="H50" s="15"/>
    </row>
    <row r="51" spans="2:8" x14ac:dyDescent="0.2">
      <c r="B51" s="4" t="s">
        <v>40</v>
      </c>
      <c r="C51" s="35"/>
      <c r="E51" s="12"/>
    </row>
    <row r="52" spans="2:8" x14ac:dyDescent="0.2">
      <c r="B52" s="4" t="s">
        <v>41</v>
      </c>
      <c r="C52" s="3">
        <f>+[1]CXP!D112</f>
        <v>776743927.47000003</v>
      </c>
      <c r="D52" s="15"/>
    </row>
    <row r="53" spans="2:8" x14ac:dyDescent="0.2">
      <c r="B53" s="4" t="s">
        <v>42</v>
      </c>
      <c r="C53" s="3">
        <f>+'[1]Acum.  por pagar'!B23</f>
        <v>3710488.26</v>
      </c>
      <c r="D53" s="15"/>
      <c r="F53" s="12"/>
    </row>
    <row r="54" spans="2:8" ht="13.5" thickBot="1" x14ac:dyDescent="0.25">
      <c r="B54" s="4" t="s">
        <v>43</v>
      </c>
      <c r="C54" s="36">
        <f>SUM(C52:C53)</f>
        <v>780454415.73000002</v>
      </c>
      <c r="D54" s="15"/>
    </row>
    <row r="55" spans="2:8" ht="15.75" thickTop="1" x14ac:dyDescent="0.25">
      <c r="D55" s="15"/>
      <c r="E55" s="11"/>
      <c r="F55" s="11"/>
    </row>
    <row r="56" spans="2:8" x14ac:dyDescent="0.2">
      <c r="B56" s="4" t="s">
        <v>44</v>
      </c>
      <c r="E56" s="15"/>
      <c r="F56" s="12"/>
    </row>
    <row r="57" spans="2:8" ht="15" x14ac:dyDescent="0.25">
      <c r="B57" s="13" t="s">
        <v>45</v>
      </c>
      <c r="C57" s="37">
        <f>SUM(C54+C56)</f>
        <v>780454415.73000002</v>
      </c>
      <c r="E57" s="15"/>
      <c r="F57" s="11"/>
    </row>
    <row r="58" spans="2:8" ht="15" x14ac:dyDescent="0.25">
      <c r="B58" s="9" t="s">
        <v>46</v>
      </c>
      <c r="D58" s="4"/>
      <c r="F58" s="11"/>
    </row>
    <row r="59" spans="2:8" ht="15" x14ac:dyDescent="0.25">
      <c r="B59" s="4" t="s">
        <v>47</v>
      </c>
      <c r="C59" s="12">
        <f>+[1]Utilidad!B22</f>
        <v>415996863.55000001</v>
      </c>
      <c r="D59" s="4"/>
      <c r="E59" s="11"/>
      <c r="F59" s="11"/>
    </row>
    <row r="60" spans="2:8" x14ac:dyDescent="0.2">
      <c r="B60" s="4" t="s">
        <v>48</v>
      </c>
      <c r="C60" s="12">
        <f>+[1]Utilidad!B25+[1]Utilidad!B26</f>
        <v>1476204336.3199999</v>
      </c>
      <c r="E60" s="20"/>
    </row>
    <row r="61" spans="2:8" ht="15" x14ac:dyDescent="0.25">
      <c r="B61" s="4" t="s">
        <v>49</v>
      </c>
      <c r="C61" s="12">
        <f>+'[1]Estado de Resultados'!C36</f>
        <v>-42710554.799999952</v>
      </c>
      <c r="E61" s="12"/>
      <c r="F61" s="11"/>
    </row>
    <row r="62" spans="2:8" ht="15.75" thickBot="1" x14ac:dyDescent="0.3">
      <c r="B62" s="4" t="s">
        <v>50</v>
      </c>
      <c r="C62" s="38">
        <f>SUM(C58:C61)</f>
        <v>1849490645.0699999</v>
      </c>
      <c r="E62" s="15"/>
      <c r="F62" s="11"/>
    </row>
    <row r="63" spans="2:8" ht="16.5" thickTop="1" thickBot="1" x14ac:dyDescent="0.3">
      <c r="B63" s="13" t="s">
        <v>51</v>
      </c>
      <c r="C63" s="34">
        <f>SUM(C57+C62)</f>
        <v>2629945060.8000002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9" t="s">
        <v>53</v>
      </c>
      <c r="D70" s="40"/>
    </row>
    <row r="71" spans="2:6" x14ac:dyDescent="0.2">
      <c r="B71" s="41" t="s">
        <v>54</v>
      </c>
      <c r="C71" s="42" t="s">
        <v>55</v>
      </c>
      <c r="D71" s="40"/>
    </row>
    <row r="72" spans="2:6" x14ac:dyDescent="0.2">
      <c r="B72" s="43" t="s">
        <v>56</v>
      </c>
      <c r="C72" s="42" t="s">
        <v>57</v>
      </c>
      <c r="D72" s="4"/>
      <c r="E72" s="44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2022-02-28T14:32:39Z</dcterms:created>
  <dcterms:modified xsi:type="dcterms:W3CDTF">2022-02-28T14:39:49Z</dcterms:modified>
</cp:coreProperties>
</file>