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9D5DE361-492D-46A9-9314-0C0EFF82A3E7}" xr6:coauthVersionLast="47" xr6:coauthVersionMax="47" xr10:uidLastSave="{00000000-0000-0000-0000-000000000000}"/>
  <bookViews>
    <workbookView xWindow="-120" yWindow="-120" windowWidth="29040" windowHeight="15840" xr2:uid="{268D4C2C-1152-43D3-BE3E-4D2D1DF75CA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5" i="1"/>
  <c r="C40" i="1"/>
  <c r="C39" i="1"/>
  <c r="C38" i="1"/>
  <c r="C37" i="1"/>
  <c r="C36" i="1"/>
  <c r="C35" i="1"/>
  <c r="C34" i="1"/>
  <c r="C33" i="1"/>
  <c r="C41" i="1" s="1"/>
  <c r="C32" i="1"/>
  <c r="C31" i="1"/>
  <c r="C30" i="1"/>
  <c r="C25" i="1"/>
  <c r="C19" i="1"/>
  <c r="C27" i="1" s="1"/>
  <c r="C43" i="1" s="1"/>
  <c r="C14" i="1"/>
  <c r="C16" i="1" s="1"/>
  <c r="C48" i="1" s="1"/>
  <c r="C13" i="1"/>
  <c r="C12" i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<sst xmlns="http://schemas.openxmlformats.org/spreadsheetml/2006/main" count="58" uniqueCount="58">
  <si>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</si>
  <si>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</si>
  <si>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</si>
  <si>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Septiembre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</si>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</sst>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" fontId="6" fillId="0" borderId="0" xfId="3" applyNumberFormat="1" applyFont="1"/>
    <xf numFmtId="4" fontId="0" fillId="0" borderId="0" xfId="0" applyNumberFormat="1" applyAlignment="1">
      <alignment horizontal="right"/>
    </xf>
    <xf numFmtId="43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164" fontId="0" fillId="0" borderId="0" xfId="0" applyNumberFormat="1" applyAlignment="1">
      <alignment horizontal="left"/>
    </xf>
    <xf numFmtId="0" fontId="6" fillId="0" borderId="0" xfId="3" applyFont="1"/>
    <xf numFmtId="4" fontId="6" fillId="0" borderId="0" xfId="5" applyNumberFormat="1" applyFont="1"/>
    <xf numFmtId="43" fontId="0" fillId="0" borderId="0" xfId="0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4" fontId="0" fillId="0" borderId="0" xfId="0" applyNumberFormat="1" applyFill="1"/>
    <xf numFmtId="43" fontId="0" fillId="0" borderId="0" xfId="0" applyNumberFormat="1" applyFill="1"/>
    <xf numFmtId="0" fontId="0" fillId="0" borderId="0" xfId="0" applyFill="1"/>
    <xf numFmtId="164" fontId="3" fillId="0" borderId="0" xfId="0" applyNumberFormat="1" applyFont="1" applyFill="1"/>
    <xf numFmtId="43" fontId="0" fillId="0" borderId="0" xfId="1" applyFont="1" applyFill="1"/>
    <xf numFmtId="0" fontId="3" fillId="0" borderId="0" xfId="0" applyFont="1" applyFill="1"/>
  </cellXfs>
  <cellStyles count="6">
    <cellStyle name="Millares" xfId="1" builtinId="3"/>
    <cellStyle name="Normal" xfId="0" builtinId="0"/>
    <cellStyle name="Normal 13" xfId="5" xr:uid="{6EAD4293-9B7F-428D-876A-3A34C4D12820}"/>
    <cellStyle name="Normal 14" xfId="2" xr:uid="{ADC77D15-BDFA-4F27-8332-6A360399A7A8}"/>
    <cellStyle name="Normal 18" xfId="3" xr:uid="{A782BC2B-E4CF-4E1F-A389-9864A58D0D9D}"/>
    <cellStyle name="Normal 6" xfId="4" xr:uid="{85F62CD3-0998-4C83-9F47-3873896DC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E0289280-430A-44A5-9733-1FC08979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C1296F2E-69E4-4816-B412-71DA6039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%20financiero%20del%20mes%20%20Septit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Hoja1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7"/>
      <sheetName val="Hoja6"/>
      <sheetName val="Hoja15"/>
      <sheetName val="Hoja4"/>
      <sheetName val="Hoja2"/>
      <sheetName val="Hoja8"/>
      <sheetName val="Hoja3"/>
      <sheetName val="Hoja5"/>
    </sheetNames>
    <sheetDataSet>
      <sheetData sheetId="0"/>
      <sheetData sheetId="1"/>
      <sheetData sheetId="2"/>
      <sheetData sheetId="3"/>
      <sheetData sheetId="4"/>
      <sheetData sheetId="5">
        <row r="36">
          <cell r="C36">
            <v>-335138291.35000014</v>
          </cell>
        </row>
      </sheetData>
      <sheetData sheetId="6">
        <row r="30">
          <cell r="D30">
            <v>247057964.55000001</v>
          </cell>
        </row>
      </sheetData>
      <sheetData sheetId="7">
        <row r="29">
          <cell r="C29">
            <v>800000</v>
          </cell>
        </row>
      </sheetData>
      <sheetData sheetId="8">
        <row r="33">
          <cell r="D33">
            <v>17752437.780000001</v>
          </cell>
        </row>
      </sheetData>
      <sheetData sheetId="9">
        <row r="32">
          <cell r="C32">
            <v>448273952.76999998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7">
          <cell r="D27">
            <v>48205310.119999997</v>
          </cell>
        </row>
        <row r="31">
          <cell r="B31">
            <v>125304453.52</v>
          </cell>
        </row>
      </sheetData>
      <sheetData sheetId="22">
        <row r="19">
          <cell r="D19">
            <v>83399160.530000001</v>
          </cell>
        </row>
        <row r="21">
          <cell r="D21">
            <v>2996147.53</v>
          </cell>
        </row>
        <row r="22">
          <cell r="D22">
            <v>51059047.700000003</v>
          </cell>
        </row>
        <row r="23">
          <cell r="D23">
            <v>53951600.259999998</v>
          </cell>
        </row>
        <row r="24">
          <cell r="D24">
            <v>2537718.7999999998</v>
          </cell>
        </row>
        <row r="25">
          <cell r="D25">
            <v>45385086.670000002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1092398</v>
          </cell>
        </row>
        <row r="29">
          <cell r="D29">
            <v>3142994812.6100001</v>
          </cell>
        </row>
      </sheetData>
      <sheetData sheetId="23">
        <row r="31">
          <cell r="C31">
            <v>299352932</v>
          </cell>
        </row>
      </sheetData>
      <sheetData sheetId="24">
        <row r="21">
          <cell r="C21">
            <v>44302477.759999998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34">
          <cell r="D134">
            <v>973072179.23000002</v>
          </cell>
        </row>
      </sheetData>
      <sheetData sheetId="35">
        <row r="22">
          <cell r="B22">
            <v>415996863.55000001</v>
          </cell>
        </row>
        <row r="26">
          <cell r="B26">
            <v>1409790436.9300001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51AC-0382-42B5-A130-E6DB5718938B}">
  <dimension ref="A1:H76"/>
  <sheetViews>
    <sheetView tabSelected="1" topLeftCell="A22" workbookViewId="0">
      <selection activeCell="E37" sqref="E36:E37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9" spans="1:8" ht="9.75" customHeight="1" x14ac:dyDescent="0.2"/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+[1]Banco!D30+[1]caja!C29</f>
        <v>247857964.55000001</v>
      </c>
      <c r="E12" s="11"/>
      <c r="F12" s="11"/>
    </row>
    <row r="13" spans="1:8" ht="15" x14ac:dyDescent="0.25">
      <c r="B13" s="4" t="s">
        <v>8</v>
      </c>
      <c r="C13" s="3">
        <f>+[1]CXC!D33</f>
        <v>17752437.780000001</v>
      </c>
      <c r="E13" s="12"/>
      <c r="F13" s="11"/>
    </row>
    <row r="14" spans="1:8" ht="15" x14ac:dyDescent="0.25">
      <c r="B14" s="4" t="s">
        <v>9</v>
      </c>
      <c r="C14" s="3">
        <f>+[1]Inv.!C32</f>
        <v>448273952.76999998</v>
      </c>
      <c r="E14" s="12"/>
      <c r="F14" s="11"/>
    </row>
    <row r="15" spans="1:8" ht="15" x14ac:dyDescent="0.25">
      <c r="B15" s="4" t="s">
        <v>10</v>
      </c>
      <c r="C15" s="3">
        <v>4551401.66</v>
      </c>
      <c r="E15" s="11"/>
      <c r="F15" s="11"/>
    </row>
    <row r="16" spans="1:8" ht="15.75" thickBot="1" x14ac:dyDescent="0.3">
      <c r="B16" s="13" t="s">
        <v>11</v>
      </c>
      <c r="C16" s="14">
        <f>SUM(C12:C15)</f>
        <v>718435756.75999999</v>
      </c>
      <c r="D16" s="11"/>
      <c r="E16" s="11"/>
      <c r="F16" s="11"/>
      <c r="G16" s="12"/>
      <c r="H16" s="15"/>
    </row>
    <row r="17" spans="2:8" ht="20.25" customHeight="1" thickTop="1" x14ac:dyDescent="0.25">
      <c r="E17" s="11"/>
      <c r="F17" s="12"/>
      <c r="H17" s="15"/>
    </row>
    <row r="18" spans="2:8" ht="15" x14ac:dyDescent="0.25">
      <c r="B18" s="4" t="s">
        <v>12</v>
      </c>
      <c r="E18" s="11"/>
      <c r="F18" s="11"/>
      <c r="G18" s="16"/>
      <c r="H18" s="15"/>
    </row>
    <row r="19" spans="2:8" ht="15" x14ac:dyDescent="0.25">
      <c r="B19" s="4" t="s">
        <v>13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14</v>
      </c>
      <c r="C20" s="3">
        <v>178984290.30000001</v>
      </c>
      <c r="F20" s="15"/>
      <c r="G20" s="12"/>
      <c r="H20" s="15"/>
    </row>
    <row r="21" spans="2:8" ht="15" x14ac:dyDescent="0.25">
      <c r="B21" s="4" t="s">
        <v>15</v>
      </c>
      <c r="C21" s="3">
        <v>66048428.170000002</v>
      </c>
      <c r="E21" s="11"/>
      <c r="G21" s="12"/>
      <c r="H21" s="15"/>
    </row>
    <row r="22" spans="2:8" ht="15" x14ac:dyDescent="0.25">
      <c r="B22" s="4" t="s">
        <v>16</v>
      </c>
      <c r="C22" s="3">
        <v>5543326.4299999997</v>
      </c>
      <c r="E22" s="12"/>
      <c r="F22" s="11"/>
      <c r="G22" s="17"/>
      <c r="H22" s="15"/>
    </row>
    <row r="23" spans="2:8" ht="15" x14ac:dyDescent="0.25">
      <c r="B23" s="4" t="s">
        <v>17</v>
      </c>
      <c r="C23" s="3">
        <v>114588165.76000001</v>
      </c>
      <c r="E23" s="18"/>
      <c r="F23" s="11"/>
      <c r="G23" s="17"/>
      <c r="H23" s="15"/>
    </row>
    <row r="24" spans="2:8" x14ac:dyDescent="0.2">
      <c r="B24" s="4" t="s">
        <v>18</v>
      </c>
      <c r="C24" s="3">
        <v>53229942.82</v>
      </c>
      <c r="E24" s="12"/>
      <c r="F24" s="19"/>
      <c r="G24" s="17"/>
      <c r="H24" s="15"/>
    </row>
    <row r="25" spans="2:8" x14ac:dyDescent="0.2">
      <c r="B25" s="4" t="s">
        <v>19</v>
      </c>
      <c r="C25" s="20">
        <f>+'[1]Apilc Depreciacion'!B31</f>
        <v>125304453.52</v>
      </c>
      <c r="E25" s="12"/>
      <c r="F25" s="19"/>
      <c r="G25" s="17"/>
      <c r="H25" s="15"/>
    </row>
    <row r="26" spans="2:8" ht="15" x14ac:dyDescent="0.25">
      <c r="B26" s="4" t="s">
        <v>20</v>
      </c>
      <c r="C26" s="3">
        <v>4319497884.3100004</v>
      </c>
      <c r="E26" s="21"/>
      <c r="F26" s="11"/>
      <c r="G26" s="17"/>
      <c r="H26" s="15"/>
    </row>
    <row r="27" spans="2:8" ht="15.75" thickBot="1" x14ac:dyDescent="0.3">
      <c r="B27" s="13" t="s">
        <v>21</v>
      </c>
      <c r="C27" s="14">
        <f>SUM(C19:C26)</f>
        <v>5162549423.3100004</v>
      </c>
      <c r="F27" s="22"/>
      <c r="G27" s="17"/>
    </row>
    <row r="28" spans="2:8" ht="12" customHeight="1" thickTop="1" x14ac:dyDescent="0.2">
      <c r="E28" s="4"/>
      <c r="G28" s="17"/>
    </row>
    <row r="29" spans="2:8" x14ac:dyDescent="0.2">
      <c r="B29" s="4" t="s">
        <v>22</v>
      </c>
      <c r="E29" s="12"/>
      <c r="F29" s="19"/>
      <c r="G29" s="17"/>
    </row>
    <row r="30" spans="2:8" ht="15" x14ac:dyDescent="0.25">
      <c r="B30" s="4" t="s">
        <v>23</v>
      </c>
      <c r="C30" s="3">
        <f>+[1]Depreciacion!D19</f>
        <v>83399160.530000001</v>
      </c>
      <c r="E30" s="22"/>
      <c r="F30" s="11"/>
      <c r="G30" s="17"/>
    </row>
    <row r="31" spans="2:8" x14ac:dyDescent="0.2">
      <c r="B31" s="4" t="s">
        <v>24</v>
      </c>
      <c r="C31" s="3">
        <f>+'[1]Apilc Depreciacion'!D27</f>
        <v>48205310.119999997</v>
      </c>
      <c r="E31" s="21"/>
      <c r="F31" s="23"/>
      <c r="G31" s="17"/>
    </row>
    <row r="32" spans="2:8" x14ac:dyDescent="0.2">
      <c r="B32" s="4" t="s">
        <v>25</v>
      </c>
      <c r="C32" s="3">
        <f>+[1]Depreciacion!D21</f>
        <v>2996147.53</v>
      </c>
      <c r="E32" s="21"/>
    </row>
    <row r="33" spans="2:8" x14ac:dyDescent="0.2">
      <c r="B33" s="4" t="s">
        <v>26</v>
      </c>
      <c r="C33" s="3">
        <f>+[1]Depreciacion!D23</f>
        <v>53951600.259999998</v>
      </c>
      <c r="E33" s="21"/>
    </row>
    <row r="34" spans="2:8" ht="19.5" customHeight="1" x14ac:dyDescent="0.2">
      <c r="B34" s="4" t="s">
        <v>27</v>
      </c>
      <c r="C34" s="3">
        <f>+[1]Depreciacion!D24</f>
        <v>2537718.7999999998</v>
      </c>
      <c r="F34" s="24"/>
    </row>
    <row r="35" spans="2:8" ht="19.5" customHeight="1" x14ac:dyDescent="0.2">
      <c r="B35" s="4" t="s">
        <v>28</v>
      </c>
      <c r="C35" s="3">
        <f>+[1]Depreciacion!D25</f>
        <v>45385086.670000002</v>
      </c>
    </row>
    <row r="36" spans="2:8" ht="19.5" customHeight="1" x14ac:dyDescent="0.25">
      <c r="B36" s="4" t="s">
        <v>29</v>
      </c>
      <c r="C36" s="3">
        <f>+[1]Depreciacion!D26</f>
        <v>21162821.190000001</v>
      </c>
      <c r="F36" s="11"/>
    </row>
    <row r="37" spans="2:8" ht="19.5" customHeight="1" x14ac:dyDescent="0.25">
      <c r="B37" s="4" t="s">
        <v>30</v>
      </c>
      <c r="C37" s="3">
        <f>+[1]Depreciacion!D27</f>
        <v>5237877.8</v>
      </c>
      <c r="F37" s="18"/>
    </row>
    <row r="38" spans="2:8" ht="17.25" customHeight="1" x14ac:dyDescent="0.25">
      <c r="B38" s="4" t="s">
        <v>31</v>
      </c>
      <c r="C38" s="3">
        <f>+[1]Depreciacion!D28</f>
        <v>1092398</v>
      </c>
      <c r="E38" s="21"/>
      <c r="F38"/>
      <c r="G38" s="11"/>
    </row>
    <row r="39" spans="2:8" ht="17.25" customHeight="1" x14ac:dyDescent="0.25">
      <c r="B39" s="4" t="s">
        <v>32</v>
      </c>
      <c r="C39" s="3">
        <f>+[1]Depreciacion!D29</f>
        <v>3142994812.6100001</v>
      </c>
      <c r="E39" s="21"/>
      <c r="F39"/>
      <c r="G39" s="11"/>
    </row>
    <row r="40" spans="2:8" ht="17.25" customHeight="1" x14ac:dyDescent="0.25">
      <c r="B40" s="4" t="s">
        <v>33</v>
      </c>
      <c r="C40" s="3">
        <f>+[1]Depreciacion!D22</f>
        <v>51059047.700000003</v>
      </c>
      <c r="E40" s="21"/>
      <c r="F40" s="25"/>
      <c r="G40" s="11"/>
      <c r="H40" s="15"/>
    </row>
    <row r="41" spans="2:8" ht="15" x14ac:dyDescent="0.25">
      <c r="B41" s="13" t="s">
        <v>34</v>
      </c>
      <c r="C41" s="26">
        <f>SUM(C30:C40)</f>
        <v>3458021981.21</v>
      </c>
      <c r="E41" s="41"/>
      <c r="F41" s="42"/>
      <c r="G41" s="41"/>
    </row>
    <row r="42" spans="2:8" ht="9.75" customHeight="1" x14ac:dyDescent="0.25">
      <c r="E42" s="41"/>
      <c r="F42" s="43"/>
      <c r="G42" s="41"/>
    </row>
    <row r="43" spans="2:8" ht="15.75" thickBot="1" x14ac:dyDescent="0.3">
      <c r="B43" s="4" t="s">
        <v>35</v>
      </c>
      <c r="C43" s="27">
        <f>SUM(C27+C45-C41)</f>
        <v>1748829919.8600006</v>
      </c>
      <c r="E43" s="41"/>
      <c r="F43" s="42"/>
      <c r="G43" s="41"/>
      <c r="H43" s="3"/>
    </row>
    <row r="44" spans="2:8" ht="15.75" thickTop="1" x14ac:dyDescent="0.25">
      <c r="C44" s="4"/>
      <c r="E44" s="41"/>
      <c r="F44" s="42"/>
      <c r="G44" s="41"/>
      <c r="H44" s="3"/>
    </row>
    <row r="45" spans="2:8" ht="12" customHeight="1" x14ac:dyDescent="0.25">
      <c r="B45" s="4" t="s">
        <v>36</v>
      </c>
      <c r="C45" s="3">
        <f>+'[1]CONTS. EN PROCESO'!C21</f>
        <v>44302477.759999998</v>
      </c>
      <c r="E45" s="44"/>
      <c r="F45" s="45"/>
      <c r="G45" s="44"/>
    </row>
    <row r="46" spans="2:8" x14ac:dyDescent="0.2">
      <c r="B46" s="4" t="s">
        <v>37</v>
      </c>
      <c r="C46" s="28">
        <f>+'[1]Otros activos'!$B$27</f>
        <v>166000.00049999999</v>
      </c>
      <c r="E46" s="44"/>
      <c r="F46" s="29"/>
      <c r="G46" s="44"/>
    </row>
    <row r="47" spans="2:8" ht="7.5" customHeight="1" x14ac:dyDescent="0.2">
      <c r="E47" s="44"/>
      <c r="F47" s="44"/>
      <c r="G47" s="44"/>
    </row>
    <row r="48" spans="2:8" ht="15.75" thickBot="1" x14ac:dyDescent="0.3">
      <c r="B48" s="13" t="s">
        <v>38</v>
      </c>
      <c r="C48" s="30">
        <f>SUM(C16+C27-C41+C45+C46)</f>
        <v>2467431676.620501</v>
      </c>
      <c r="E48" s="41"/>
      <c r="F48" s="44"/>
      <c r="G48" s="46"/>
      <c r="H48" s="12"/>
    </row>
    <row r="49" spans="2:8" ht="9" customHeight="1" thickTop="1" x14ac:dyDescent="0.25">
      <c r="E49" s="11"/>
    </row>
    <row r="50" spans="2:8" x14ac:dyDescent="0.2">
      <c r="B50" s="9" t="s">
        <v>39</v>
      </c>
      <c r="H50" s="15"/>
    </row>
    <row r="51" spans="2:8" x14ac:dyDescent="0.2">
      <c r="B51" s="4" t="s">
        <v>40</v>
      </c>
      <c r="C51" s="31"/>
      <c r="E51" s="12"/>
    </row>
    <row r="52" spans="2:8" ht="15" x14ac:dyDescent="0.25">
      <c r="B52" s="4" t="s">
        <v>41</v>
      </c>
      <c r="C52" s="3">
        <f>+[1]CXP!D134</f>
        <v>973072179.23000002</v>
      </c>
      <c r="D52" s="15"/>
      <c r="F52" s="11"/>
    </row>
    <row r="53" spans="2:8" ht="15" x14ac:dyDescent="0.25">
      <c r="B53" s="4" t="s">
        <v>42</v>
      </c>
      <c r="C53" s="3">
        <f>+'[1]Acum.  por pagar'!B23</f>
        <v>3710488.26</v>
      </c>
      <c r="D53" s="15"/>
      <c r="F53" s="11"/>
    </row>
    <row r="54" spans="2:8" ht="13.5" thickBot="1" x14ac:dyDescent="0.25">
      <c r="B54" s="4" t="s">
        <v>43</v>
      </c>
      <c r="C54" s="32">
        <f>SUM(C52:C53)</f>
        <v>976782667.49000001</v>
      </c>
      <c r="D54" s="15"/>
    </row>
    <row r="55" spans="2:8" ht="17.25" customHeight="1" thickTop="1" x14ac:dyDescent="0.25">
      <c r="D55" s="15"/>
      <c r="E55" s="11"/>
      <c r="F55" s="11"/>
    </row>
    <row r="56" spans="2:8" ht="11.25" customHeight="1" x14ac:dyDescent="0.25">
      <c r="B56" s="4" t="s">
        <v>44</v>
      </c>
      <c r="E56" s="11"/>
      <c r="F56" s="11"/>
      <c r="G56" s="18"/>
    </row>
    <row r="57" spans="2:8" ht="11.25" customHeight="1" x14ac:dyDescent="0.25">
      <c r="B57" s="13" t="s">
        <v>45</v>
      </c>
      <c r="C57" s="33">
        <f>SUM(C54+C56)</f>
        <v>976782667.49000001</v>
      </c>
      <c r="E57" s="15"/>
      <c r="F57" s="11"/>
    </row>
    <row r="58" spans="2:8" ht="15" x14ac:dyDescent="0.25">
      <c r="B58" s="9" t="s">
        <v>46</v>
      </c>
      <c r="D58" s="4"/>
      <c r="F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1"/>
      <c r="F59" s="11"/>
    </row>
    <row r="60" spans="2:8" ht="15" x14ac:dyDescent="0.25">
      <c r="B60" s="4" t="s">
        <v>48</v>
      </c>
      <c r="C60" s="12">
        <f>+[1]Utilidad!B25+[1]Utilidad!B26</f>
        <v>1409790436.9300001</v>
      </c>
      <c r="E60" s="21"/>
      <c r="F60" s="11"/>
    </row>
    <row r="61" spans="2:8" ht="15" x14ac:dyDescent="0.25">
      <c r="B61" s="4" t="s">
        <v>49</v>
      </c>
      <c r="C61" s="12">
        <f>+'[1]Estado de Resultados'!C36</f>
        <v>-335138291.35000014</v>
      </c>
      <c r="E61" s="12"/>
      <c r="F61" s="11"/>
    </row>
    <row r="62" spans="2:8" ht="15.75" thickBot="1" x14ac:dyDescent="0.3">
      <c r="B62" s="4" t="s">
        <v>50</v>
      </c>
      <c r="C62" s="34">
        <f>SUM(C58:C61)</f>
        <v>1490649009.1299999</v>
      </c>
      <c r="E62" s="15"/>
      <c r="F62" s="11"/>
      <c r="H62" s="15"/>
    </row>
    <row r="63" spans="2:8" ht="16.5" thickTop="1" thickBot="1" x14ac:dyDescent="0.3">
      <c r="B63" s="13" t="s">
        <v>51</v>
      </c>
      <c r="C63" s="30">
        <f>SUM(C57+C62)</f>
        <v>2467431676.6199999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5" t="s">
        <v>53</v>
      </c>
      <c r="D70" s="36"/>
    </row>
    <row r="71" spans="2:6" x14ac:dyDescent="0.2">
      <c r="B71" s="37" t="s">
        <v>54</v>
      </c>
      <c r="C71" s="38" t="s">
        <v>55</v>
      </c>
      <c r="D71" s="36"/>
    </row>
    <row r="72" spans="2:6" x14ac:dyDescent="0.2">
      <c r="B72" s="39" t="s">
        <v>56</v>
      </c>
      <c r="C72" s="38" t="s">
        <v>57</v>
      </c>
      <c r="D72" s="4"/>
      <c r="E72" s="40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2022-10-11T19:06:32Z</dcterms:created>
  <dcterms:modified xsi:type="dcterms:W3CDTF">2022-10-11T19:07:41Z</dcterms:modified>
</cp:coreProperties>
</file>