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POR MODULO ENERO-MAYO 17" sheetId="1" r:id="rId1"/>
  </sheets>
  <definedNames>
    <definedName name="_xlnm.Print_Area" localSheetId="0">'POR MODULO ENERO-MAYO 17'!$A$1:$O$60</definedName>
    <definedName name="_xlnm.Print_Titles" localSheetId="0">'POR MODULO ENERO-MAYO 17'!$3:$4</definedName>
  </definedNames>
  <calcPr calcId="124519"/>
</workbook>
</file>

<file path=xl/calcChain.xml><?xml version="1.0" encoding="utf-8"?>
<calcChain xmlns="http://schemas.openxmlformats.org/spreadsheetml/2006/main">
  <c r="O23" i="1"/>
  <c r="O22"/>
  <c r="N23"/>
  <c r="N22"/>
  <c r="O49"/>
  <c r="N49"/>
  <c r="O37"/>
  <c r="N37"/>
  <c r="O28"/>
  <c r="O27"/>
  <c r="N28"/>
  <c r="N27"/>
  <c r="N21"/>
  <c r="N20"/>
  <c r="N10"/>
  <c r="O10"/>
  <c r="N12"/>
  <c r="O12"/>
  <c r="N13"/>
  <c r="O13"/>
  <c r="N15"/>
  <c r="O15"/>
  <c r="N18"/>
  <c r="O18"/>
  <c r="N19"/>
  <c r="O19"/>
  <c r="N24"/>
  <c r="O24"/>
  <c r="N25"/>
  <c r="N29"/>
  <c r="O29"/>
  <c r="N31"/>
  <c r="O31"/>
  <c r="N32"/>
  <c r="O32"/>
  <c r="N33"/>
  <c r="O33"/>
  <c r="N35"/>
  <c r="O35"/>
  <c r="N36"/>
  <c r="O36"/>
  <c r="N38"/>
  <c r="O38"/>
  <c r="N40"/>
  <c r="O40"/>
  <c r="N41"/>
  <c r="O41"/>
  <c r="N42"/>
  <c r="O42"/>
  <c r="N46"/>
  <c r="O46"/>
  <c r="N47"/>
  <c r="O47"/>
  <c r="N48"/>
  <c r="O48"/>
  <c r="N50"/>
  <c r="O50"/>
  <c r="N51"/>
  <c r="O51"/>
  <c r="N52"/>
  <c r="O52"/>
  <c r="N53"/>
  <c r="O53"/>
  <c r="N54"/>
  <c r="O54"/>
  <c r="N55"/>
  <c r="O55"/>
  <c r="N56"/>
  <c r="O56"/>
  <c r="N57"/>
  <c r="O57"/>
  <c r="N58"/>
  <c r="O58"/>
  <c r="O8"/>
  <c r="N8"/>
  <c r="N6"/>
  <c r="C38"/>
  <c r="B38"/>
  <c r="M56"/>
  <c r="L56"/>
  <c r="M54"/>
  <c r="L54"/>
  <c r="K52"/>
  <c r="K58" s="1"/>
  <c r="J52"/>
  <c r="J58" s="1"/>
  <c r="I52"/>
  <c r="I58" s="1"/>
  <c r="H52"/>
  <c r="H58" s="1"/>
  <c r="G52"/>
  <c r="G58" s="1"/>
  <c r="F52"/>
  <c r="F58" s="1"/>
  <c r="E52"/>
  <c r="E58" s="1"/>
  <c r="D52"/>
  <c r="D58" s="1"/>
  <c r="C52"/>
  <c r="C58" s="1"/>
  <c r="M58" s="1"/>
  <c r="B52"/>
  <c r="B58" s="1"/>
  <c r="L58" s="1"/>
  <c r="M51"/>
  <c r="L51"/>
  <c r="M50"/>
  <c r="L50"/>
  <c r="M49"/>
  <c r="L49"/>
  <c r="M48"/>
  <c r="L48"/>
  <c r="M46"/>
  <c r="L46"/>
  <c r="M42"/>
  <c r="L42"/>
  <c r="M41"/>
  <c r="L41"/>
  <c r="M40"/>
  <c r="L40"/>
  <c r="K38"/>
  <c r="J38"/>
  <c r="I38"/>
  <c r="H38"/>
  <c r="G38"/>
  <c r="F38"/>
  <c r="E38"/>
  <c r="D38"/>
  <c r="M38"/>
  <c r="L38"/>
  <c r="M37"/>
  <c r="L37"/>
  <c r="M36"/>
  <c r="L36"/>
  <c r="M35"/>
  <c r="L35"/>
  <c r="K33"/>
  <c r="J33"/>
  <c r="I33"/>
  <c r="H33"/>
  <c r="G33"/>
  <c r="F33"/>
  <c r="E33"/>
  <c r="D33"/>
  <c r="C33"/>
  <c r="M33" s="1"/>
  <c r="B33"/>
  <c r="L33" s="1"/>
  <c r="M32"/>
  <c r="L32"/>
  <c r="M31"/>
  <c r="L31"/>
  <c r="K29"/>
  <c r="J29"/>
  <c r="I29"/>
  <c r="H29"/>
  <c r="G29"/>
  <c r="F29"/>
  <c r="E29"/>
  <c r="D29"/>
  <c r="C29"/>
  <c r="M29" s="1"/>
  <c r="B29"/>
  <c r="L29" s="1"/>
  <c r="M28"/>
  <c r="L28"/>
  <c r="M27"/>
  <c r="L27"/>
  <c r="K25"/>
  <c r="J25"/>
  <c r="I25"/>
  <c r="H25"/>
  <c r="G25"/>
  <c r="F25"/>
  <c r="E25"/>
  <c r="D25"/>
  <c r="C25"/>
  <c r="M25" s="1"/>
  <c r="O25" s="1"/>
  <c r="B25"/>
  <c r="L25" s="1"/>
  <c r="M24"/>
  <c r="L24"/>
  <c r="M23"/>
  <c r="L23"/>
  <c r="M22"/>
  <c r="L22"/>
  <c r="M21"/>
  <c r="O21" s="1"/>
  <c r="L21"/>
  <c r="M20"/>
  <c r="O20" s="1"/>
  <c r="L20"/>
  <c r="M19"/>
  <c r="L19"/>
  <c r="M18"/>
  <c r="L18"/>
  <c r="K16"/>
  <c r="J16"/>
  <c r="I16"/>
  <c r="H16"/>
  <c r="G16"/>
  <c r="F16"/>
  <c r="E16"/>
  <c r="D16"/>
  <c r="C16"/>
  <c r="M16" s="1"/>
  <c r="O16" s="1"/>
  <c r="B16"/>
  <c r="L16" s="1"/>
  <c r="N16" s="1"/>
  <c r="M15"/>
  <c r="L15"/>
  <c r="M14"/>
  <c r="O14" s="1"/>
  <c r="L14"/>
  <c r="N14" s="1"/>
  <c r="M13"/>
  <c r="L13"/>
  <c r="M12"/>
  <c r="L12"/>
  <c r="K10"/>
  <c r="K44" s="1"/>
  <c r="K60" s="1"/>
  <c r="J10"/>
  <c r="J44" s="1"/>
  <c r="I10"/>
  <c r="I44" s="1"/>
  <c r="I60" s="1"/>
  <c r="H10"/>
  <c r="H44" s="1"/>
  <c r="G10"/>
  <c r="G44" s="1"/>
  <c r="G60" s="1"/>
  <c r="F10"/>
  <c r="F44" s="1"/>
  <c r="E10"/>
  <c r="E44" s="1"/>
  <c r="E60" s="1"/>
  <c r="D10"/>
  <c r="D44" s="1"/>
  <c r="D60" s="1"/>
  <c r="C10"/>
  <c r="C44" s="1"/>
  <c r="B10"/>
  <c r="B44" s="1"/>
  <c r="M9"/>
  <c r="O9" s="1"/>
  <c r="L9"/>
  <c r="N9" s="1"/>
  <c r="M8"/>
  <c r="L8"/>
  <c r="M6"/>
  <c r="L6"/>
  <c r="C60" l="1"/>
  <c r="M60" s="1"/>
  <c r="O60" s="1"/>
  <c r="M44"/>
  <c r="O44" s="1"/>
  <c r="B60"/>
  <c r="L44"/>
  <c r="N44" s="1"/>
  <c r="F60"/>
  <c r="H60"/>
  <c r="J60"/>
  <c r="M10"/>
  <c r="M52"/>
  <c r="L10"/>
  <c r="L52"/>
  <c r="L60" l="1"/>
  <c r="N60" s="1"/>
</calcChain>
</file>

<file path=xl/sharedStrings.xml><?xml version="1.0" encoding="utf-8"?>
<sst xmlns="http://schemas.openxmlformats.org/spreadsheetml/2006/main" count="61" uniqueCount="51">
  <si>
    <t>DEPARTAMENTO DE TESORERIA</t>
  </si>
  <si>
    <t>RECAUDACIONES AÑO 2017</t>
  </si>
  <si>
    <t>Enero</t>
  </si>
  <si>
    <t>Febrero</t>
  </si>
  <si>
    <t>Marzo</t>
  </si>
  <si>
    <t>ABRIL</t>
  </si>
  <si>
    <t>MAYO</t>
  </si>
  <si>
    <t>TOTALES</t>
  </si>
  <si>
    <t>recaudacion</t>
  </si>
  <si>
    <t>pasajeros</t>
  </si>
  <si>
    <t>OTROS INGRESOS</t>
  </si>
  <si>
    <t>C1 Las Caobas</t>
  </si>
  <si>
    <t>C41 Universitarios</t>
  </si>
  <si>
    <t>Sub-Total Las Caobas C-1</t>
  </si>
  <si>
    <t>C2 27 de Feb. Hipodromo</t>
  </si>
  <si>
    <t>C11 Independencia Hip.</t>
  </si>
  <si>
    <t>C44 Universitarios</t>
  </si>
  <si>
    <t>C15 Charles</t>
  </si>
  <si>
    <t>Sub-Total Hipodromo C-2</t>
  </si>
  <si>
    <t>C4 Kennedy Km 9½</t>
  </si>
  <si>
    <t>C22 Zona</t>
  </si>
  <si>
    <t>C28 Zona</t>
  </si>
  <si>
    <t>C29 Zona</t>
  </si>
  <si>
    <t>C43 Universitario</t>
  </si>
  <si>
    <t>C47 Universitario</t>
  </si>
  <si>
    <t>C14 Naco</t>
  </si>
  <si>
    <t>Sub-Total Kennedy Km 9½ C-4</t>
  </si>
  <si>
    <t>C16 Charles</t>
  </si>
  <si>
    <t>C17 La Barquita</t>
  </si>
  <si>
    <t>Sub-Total La Barquita C-17</t>
  </si>
  <si>
    <t>C5 Tamarindo</t>
  </si>
  <si>
    <t>C23 Zona</t>
  </si>
  <si>
    <t>Sub-Total Tamarindo C-5</t>
  </si>
  <si>
    <t>C10 Independencia Haina</t>
  </si>
  <si>
    <t>C7 Luperon Haina</t>
  </si>
  <si>
    <t>C46 Universitario</t>
  </si>
  <si>
    <t>Sub-Total Km Haina C-10</t>
  </si>
  <si>
    <t>C6 Alcarrizos</t>
  </si>
  <si>
    <t>C12 Los Rios</t>
  </si>
  <si>
    <t>C18 Juan Bosch</t>
  </si>
  <si>
    <t>SUB-TOTAL RECAUD. STO. DGO.</t>
  </si>
  <si>
    <t xml:space="preserve">11-CORREDOR ROTONDA-Z.FRANCA-ORTEGA </t>
  </si>
  <si>
    <t>12-CORREDOR BARRANQUITA  ESTR. SADHALA</t>
  </si>
  <si>
    <t>Universitario Altamira</t>
  </si>
  <si>
    <t>C51 Universitario Imbert</t>
  </si>
  <si>
    <t>C50 Universitario La Vega</t>
  </si>
  <si>
    <t>13-CORREDOR GURABO-HATO DEL YAQUE</t>
  </si>
  <si>
    <t>14-CORREDOR CENTRAL</t>
  </si>
  <si>
    <t>SUB-TOTAL RECAUD. SANTIAGO</t>
  </si>
  <si>
    <t>TOTAL GENERAL</t>
  </si>
  <si>
    <t>PROMEDIOS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</si>
</sst>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2" fillId="0" borderId="1" xfId="0" applyFont="1" applyFill="1" applyBorder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43" fontId="2" fillId="3" borderId="0" xfId="1" applyFont="1" applyFill="1" applyBorder="1"/>
    <xf numFmtId="43" fontId="2" fillId="3" borderId="6" xfId="1" applyFont="1" applyFill="1" applyBorder="1"/>
    <xf numFmtId="43" fontId="2" fillId="3" borderId="7" xfId="1" applyFont="1" applyFill="1" applyBorder="1"/>
    <xf numFmtId="0" fontId="2" fillId="0" borderId="8" xfId="0" applyFont="1" applyBorder="1" applyAlignment="1">
      <alignment horizontal="left" indent="1"/>
    </xf>
    <xf numFmtId="43" fontId="2" fillId="0" borderId="9" xfId="1" applyFont="1" applyBorder="1"/>
    <xf numFmtId="3" fontId="2" fillId="0" borderId="10" xfId="0" applyNumberFormat="1" applyFont="1" applyBorder="1"/>
    <xf numFmtId="43" fontId="2" fillId="0" borderId="11" xfId="1" applyFont="1" applyBorder="1"/>
    <xf numFmtId="43" fontId="2" fillId="2" borderId="11" xfId="1" applyFont="1" applyFill="1" applyBorder="1"/>
    <xf numFmtId="3" fontId="2" fillId="2" borderId="10" xfId="0" applyNumberFormat="1" applyFont="1" applyFill="1" applyBorder="1"/>
    <xf numFmtId="0" fontId="0" fillId="0" borderId="5" xfId="0" applyBorder="1" applyAlignment="1">
      <alignment horizontal="left" indent="2"/>
    </xf>
    <xf numFmtId="43" fontId="1" fillId="0" borderId="0" xfId="1" applyFont="1" applyBorder="1"/>
    <xf numFmtId="3" fontId="0" fillId="0" borderId="6" xfId="0" applyNumberFormat="1" applyBorder="1"/>
    <xf numFmtId="43" fontId="1" fillId="0" borderId="7" xfId="1" applyFont="1" applyBorder="1"/>
    <xf numFmtId="43" fontId="1" fillId="2" borderId="7" xfId="1" applyFont="1" applyFill="1" applyBorder="1"/>
    <xf numFmtId="3" fontId="0" fillId="2" borderId="6" xfId="0" applyNumberFormat="1" applyFill="1" applyBorder="1"/>
    <xf numFmtId="43" fontId="1" fillId="0" borderId="12" xfId="1" applyFont="1" applyBorder="1"/>
    <xf numFmtId="3" fontId="0" fillId="0" borderId="13" xfId="0" applyNumberFormat="1" applyBorder="1"/>
    <xf numFmtId="43" fontId="1" fillId="2" borderId="12" xfId="1" applyFont="1" applyFill="1" applyBorder="1"/>
    <xf numFmtId="3" fontId="0" fillId="2" borderId="13" xfId="0" applyNumberFormat="1" applyFill="1" applyBorder="1"/>
    <xf numFmtId="0" fontId="2" fillId="0" borderId="8" xfId="0" applyFont="1" applyBorder="1" applyAlignment="1">
      <alignment horizontal="left" indent="2"/>
    </xf>
    <xf numFmtId="43" fontId="2" fillId="2" borderId="9" xfId="1" applyFont="1" applyFill="1" applyBorder="1"/>
    <xf numFmtId="0" fontId="2" fillId="0" borderId="0" xfId="0" applyFont="1"/>
    <xf numFmtId="0" fontId="0" fillId="0" borderId="14" xfId="0" applyBorder="1" applyAlignment="1">
      <alignment horizontal="left" indent="2"/>
    </xf>
    <xf numFmtId="43" fontId="1" fillId="0" borderId="15" xfId="1" applyFont="1" applyBorder="1"/>
    <xf numFmtId="3" fontId="0" fillId="0" borderId="16" xfId="0" applyNumberFormat="1" applyBorder="1"/>
    <xf numFmtId="43" fontId="1" fillId="0" borderId="17" xfId="1" applyFont="1" applyBorder="1"/>
    <xf numFmtId="43" fontId="1" fillId="2" borderId="17" xfId="1" applyFont="1" applyFill="1" applyBorder="1"/>
    <xf numFmtId="3" fontId="0" fillId="2" borderId="16" xfId="0" applyNumberFormat="1" applyFill="1" applyBorder="1"/>
    <xf numFmtId="43" fontId="1" fillId="0" borderId="18" xfId="1" applyFont="1" applyBorder="1"/>
    <xf numFmtId="0" fontId="2" fillId="0" borderId="14" xfId="0" applyFont="1" applyBorder="1" applyAlignment="1">
      <alignment horizontal="left" indent="2"/>
    </xf>
    <xf numFmtId="43" fontId="2" fillId="0" borderId="15" xfId="1" applyFont="1" applyBorder="1"/>
    <xf numFmtId="3" fontId="2" fillId="0" borderId="16" xfId="0" applyNumberFormat="1" applyFont="1" applyBorder="1"/>
    <xf numFmtId="43" fontId="2" fillId="0" borderId="17" xfId="1" applyFont="1" applyBorder="1"/>
    <xf numFmtId="43" fontId="2" fillId="2" borderId="17" xfId="1" applyFont="1" applyFill="1" applyBorder="1"/>
    <xf numFmtId="3" fontId="2" fillId="2" borderId="16" xfId="0" applyNumberFormat="1" applyFont="1" applyFill="1" applyBorder="1"/>
    <xf numFmtId="164" fontId="2" fillId="0" borderId="10" xfId="1" applyNumberFormat="1" applyFont="1" applyBorder="1"/>
    <xf numFmtId="164" fontId="2" fillId="2" borderId="10" xfId="1" applyNumberFormat="1" applyFont="1" applyFill="1" applyBorder="1"/>
    <xf numFmtId="0" fontId="2" fillId="0" borderId="5" xfId="0" applyFont="1" applyBorder="1" applyAlignment="1">
      <alignment horizontal="left" indent="2"/>
    </xf>
    <xf numFmtId="0" fontId="2" fillId="3" borderId="5" xfId="0" applyFont="1" applyFill="1" applyBorder="1" applyAlignment="1"/>
    <xf numFmtId="164" fontId="2" fillId="3" borderId="6" xfId="1" applyNumberFormat="1" applyFont="1" applyFill="1" applyBorder="1"/>
    <xf numFmtId="0" fontId="0" fillId="0" borderId="8" xfId="0" applyBorder="1" applyAlignment="1">
      <alignment horizontal="left" indent="2"/>
    </xf>
    <xf numFmtId="43" fontId="1" fillId="0" borderId="9" xfId="1" applyFont="1" applyBorder="1"/>
    <xf numFmtId="3" fontId="0" fillId="0" borderId="10" xfId="0" applyNumberFormat="1" applyBorder="1"/>
    <xf numFmtId="43" fontId="1" fillId="0" borderId="11" xfId="1" applyFont="1" applyBorder="1"/>
    <xf numFmtId="43" fontId="1" fillId="2" borderId="11" xfId="1" applyFont="1" applyFill="1" applyBorder="1"/>
    <xf numFmtId="3" fontId="0" fillId="2" borderId="10" xfId="0" applyNumberFormat="1" applyFill="1" applyBorder="1"/>
    <xf numFmtId="0" fontId="0" fillId="0" borderId="0" xfId="0" applyBorder="1"/>
    <xf numFmtId="0" fontId="2" fillId="0" borderId="5" xfId="0" applyFont="1" applyBorder="1" applyAlignment="1">
      <alignment horizontal="left" indent="1"/>
    </xf>
    <xf numFmtId="43" fontId="2" fillId="0" borderId="0" xfId="1" applyFont="1" applyBorder="1"/>
    <xf numFmtId="3" fontId="2" fillId="0" borderId="6" xfId="0" applyNumberFormat="1" applyFont="1" applyBorder="1"/>
    <xf numFmtId="43" fontId="2" fillId="0" borderId="7" xfId="1" applyFont="1" applyBorder="1"/>
    <xf numFmtId="43" fontId="2" fillId="2" borderId="7" xfId="1" applyFont="1" applyFill="1" applyBorder="1"/>
    <xf numFmtId="3" fontId="2" fillId="2" borderId="6" xfId="0" applyNumberFormat="1" applyFont="1" applyFill="1" applyBorder="1"/>
    <xf numFmtId="43" fontId="1" fillId="0" borderId="0" xfId="1" applyFont="1" applyFill="1" applyBorder="1"/>
    <xf numFmtId="3" fontId="0" fillId="0" borderId="0" xfId="0" applyNumberFormat="1" applyFill="1" applyBorder="1"/>
    <xf numFmtId="3" fontId="0" fillId="2" borderId="0" xfId="0" applyNumberFormat="1" applyFill="1" applyBorder="1"/>
    <xf numFmtId="0" fontId="2" fillId="0" borderId="0" xfId="0" applyFont="1" applyBorder="1"/>
    <xf numFmtId="43" fontId="2" fillId="3" borderId="18" xfId="1" applyFont="1" applyFill="1" applyBorder="1"/>
    <xf numFmtId="164" fontId="2" fillId="3" borderId="13" xfId="1" applyNumberFormat="1" applyFont="1" applyFill="1" applyBorder="1"/>
    <xf numFmtId="43" fontId="2" fillId="3" borderId="12" xfId="1" applyFont="1" applyFill="1" applyBorder="1"/>
    <xf numFmtId="3" fontId="0" fillId="0" borderId="0" xfId="0" applyNumberFormat="1" applyBorder="1"/>
    <xf numFmtId="43" fontId="1" fillId="2" borderId="0" xfId="1" applyFont="1" applyFill="1" applyBorder="1"/>
    <xf numFmtId="0" fontId="2" fillId="3" borderId="19" xfId="0" applyFont="1" applyFill="1" applyBorder="1" applyAlignment="1">
      <alignment horizontal="center"/>
    </xf>
    <xf numFmtId="43" fontId="2" fillId="3" borderId="20" xfId="1" applyFont="1" applyFill="1" applyBorder="1"/>
    <xf numFmtId="164" fontId="2" fillId="3" borderId="21" xfId="1" applyNumberFormat="1" applyFont="1" applyFill="1" applyBorder="1"/>
    <xf numFmtId="43" fontId="2" fillId="3" borderId="22" xfId="1" applyFont="1" applyFill="1" applyBorder="1"/>
    <xf numFmtId="43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3" fontId="0" fillId="0" borderId="6" xfId="0" applyNumberFormat="1" applyFill="1" applyBorder="1"/>
    <xf numFmtId="43" fontId="1" fillId="0" borderId="7" xfId="1" applyFont="1" applyFill="1" applyBorder="1"/>
    <xf numFmtId="0" fontId="0" fillId="0" borderId="12" xfId="0" applyBorder="1"/>
    <xf numFmtId="0" fontId="0" fillId="0" borderId="13" xfId="0" applyBorder="1"/>
    <xf numFmtId="43" fontId="1" fillId="0" borderId="12" xfId="1" applyFont="1" applyFill="1" applyBorder="1"/>
    <xf numFmtId="3" fontId="0" fillId="0" borderId="13" xfId="0" applyNumberFormat="1" applyFill="1" applyBorder="1"/>
    <xf numFmtId="43" fontId="1" fillId="4" borderId="7" xfId="1" applyFont="1" applyFill="1" applyBorder="1"/>
    <xf numFmtId="3" fontId="0" fillId="4" borderId="6" xfId="0" applyNumberFormat="1" applyFill="1" applyBorder="1"/>
    <xf numFmtId="43" fontId="1" fillId="4" borderId="11" xfId="1" applyFont="1" applyFill="1" applyBorder="1"/>
    <xf numFmtId="3" fontId="0" fillId="4" borderId="10" xfId="0" applyNumberFormat="1" applyFill="1" applyBorder="1"/>
    <xf numFmtId="43" fontId="2" fillId="4" borderId="7" xfId="1" applyFont="1" applyFill="1" applyBorder="1"/>
    <xf numFmtId="3" fontId="2" fillId="4" borderId="6" xfId="0" applyNumberFormat="1" applyFont="1" applyFill="1" applyBorder="1"/>
    <xf numFmtId="43" fontId="1" fillId="4" borderId="12" xfId="1" applyFont="1" applyFill="1" applyBorder="1"/>
    <xf numFmtId="3" fontId="0" fillId="4" borderId="13" xfId="0" applyNumberFormat="1" applyFill="1" applyBorder="1"/>
    <xf numFmtId="43" fontId="2" fillId="4" borderId="11" xfId="1" applyFont="1" applyFill="1" applyBorder="1"/>
    <xf numFmtId="3" fontId="2" fillId="4" borderId="10" xfId="0" applyNumberFormat="1" applyFont="1" applyFill="1" applyBorder="1"/>
    <xf numFmtId="43" fontId="2" fillId="4" borderId="9" xfId="1" applyFont="1" applyFill="1" applyBorder="1"/>
    <xf numFmtId="43" fontId="1" fillId="4" borderId="17" xfId="1" applyFont="1" applyFill="1" applyBorder="1"/>
    <xf numFmtId="3" fontId="0" fillId="4" borderId="16" xfId="0" applyNumberFormat="1" applyFill="1" applyBorder="1"/>
    <xf numFmtId="43" fontId="2" fillId="4" borderId="17" xfId="1" applyFont="1" applyFill="1" applyBorder="1"/>
    <xf numFmtId="3" fontId="2" fillId="4" borderId="16" xfId="0" applyNumberFormat="1" applyFont="1" applyFill="1" applyBorder="1"/>
    <xf numFmtId="164" fontId="2" fillId="4" borderId="10" xfId="1" applyNumberFormat="1" applyFont="1" applyFill="1" applyBorder="1"/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W77"/>
  <sheetViews>
    <sheetView tabSelected="1" workbookViewId="0">
      <selection activeCell="D9" sqref="D9"/>
    </sheetView>
  </sheetViews>
  <sheetFormatPr baseColWidth="10" defaultRowHeight="15"/>
  <cols>
    <col min="1" max="1" width="30" customWidth="1"/>
    <col min="2" max="2" width="14.140625" bestFit="1" customWidth="1"/>
    <col min="3" max="3" width="11.42578125" bestFit="1" customWidth="1"/>
    <col min="4" max="4" width="14.140625" bestFit="1" customWidth="1"/>
    <col min="5" max="5" width="11.42578125" bestFit="1" customWidth="1"/>
    <col min="6" max="6" width="14.140625" bestFit="1" customWidth="1"/>
    <col min="7" max="7" width="11.28515625" bestFit="1" customWidth="1"/>
    <col min="8" max="8" width="14.140625" bestFit="1" customWidth="1"/>
    <col min="9" max="9" width="11.42578125" bestFit="1" customWidth="1"/>
    <col min="10" max="10" width="14.140625" bestFit="1" customWidth="1"/>
    <col min="11" max="11" width="11.28515625" bestFit="1" customWidth="1"/>
    <col min="12" max="12" width="15.140625" bestFit="1" customWidth="1"/>
    <col min="13" max="13" width="11.140625" bestFit="1" customWidth="1"/>
    <col min="14" max="14" width="14.140625" bestFit="1" customWidth="1"/>
  </cols>
  <sheetData>
    <row r="3" spans="1:15" ht="21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15">
      <c r="A4" s="2" t="s">
        <v>1</v>
      </c>
      <c r="B4" s="105" t="s">
        <v>2</v>
      </c>
      <c r="C4" s="102"/>
      <c r="D4" s="101" t="s">
        <v>3</v>
      </c>
      <c r="E4" s="102"/>
      <c r="F4" s="101" t="s">
        <v>4</v>
      </c>
      <c r="G4" s="102"/>
      <c r="H4" s="101" t="s">
        <v>5</v>
      </c>
      <c r="I4" s="102"/>
      <c r="J4" s="101" t="s">
        <v>6</v>
      </c>
      <c r="K4" s="102"/>
      <c r="L4" s="103" t="s">
        <v>7</v>
      </c>
      <c r="M4" s="104"/>
      <c r="N4" s="101" t="s">
        <v>50</v>
      </c>
      <c r="O4" s="102"/>
    </row>
    <row r="5" spans="1:15">
      <c r="A5" s="3"/>
      <c r="B5" s="4" t="s">
        <v>8</v>
      </c>
      <c r="C5" s="5" t="s">
        <v>9</v>
      </c>
      <c r="D5" s="6" t="s">
        <v>8</v>
      </c>
      <c r="E5" s="5" t="s">
        <v>9</v>
      </c>
      <c r="F5" s="6" t="s">
        <v>8</v>
      </c>
      <c r="G5" s="5" t="s">
        <v>9</v>
      </c>
      <c r="H5" s="6" t="s">
        <v>8</v>
      </c>
      <c r="I5" s="5" t="s">
        <v>9</v>
      </c>
      <c r="J5" s="6" t="s">
        <v>8</v>
      </c>
      <c r="K5" s="5" t="s">
        <v>9</v>
      </c>
      <c r="L5" s="7"/>
      <c r="M5" s="8"/>
      <c r="N5" s="6" t="s">
        <v>8</v>
      </c>
      <c r="O5" s="5" t="s">
        <v>9</v>
      </c>
    </row>
    <row r="6" spans="1:15">
      <c r="A6" s="9" t="s">
        <v>10</v>
      </c>
      <c r="B6" s="10">
        <v>6587.02</v>
      </c>
      <c r="C6" s="11"/>
      <c r="D6" s="12">
        <v>74780</v>
      </c>
      <c r="E6" s="11"/>
      <c r="F6" s="12">
        <v>1700</v>
      </c>
      <c r="G6" s="11"/>
      <c r="H6" s="12">
        <v>89083.19</v>
      </c>
      <c r="I6" s="11">
        <v>0</v>
      </c>
      <c r="J6" s="12">
        <v>1740</v>
      </c>
      <c r="K6" s="11">
        <v>0</v>
      </c>
      <c r="L6" s="12">
        <f>+B6+D6+F6+H6+J6</f>
        <v>173890.21000000002</v>
      </c>
      <c r="M6" s="11">
        <f>+C6+E6+G6+I6+K6</f>
        <v>0</v>
      </c>
      <c r="N6" s="12">
        <f>+L6/5</f>
        <v>34778.042000000001</v>
      </c>
      <c r="O6" s="11">
        <v>0</v>
      </c>
    </row>
    <row r="7" spans="1:15" ht="15.75" thickBot="1">
      <c r="A7" s="13"/>
      <c r="B7" s="14"/>
      <c r="C7" s="15"/>
      <c r="D7" s="16"/>
      <c r="E7" s="15"/>
      <c r="F7" s="16"/>
      <c r="G7" s="15"/>
      <c r="H7" s="16"/>
      <c r="I7" s="15"/>
      <c r="J7" s="16"/>
      <c r="K7" s="15"/>
      <c r="L7" s="17"/>
      <c r="M7" s="18"/>
      <c r="N7" s="93"/>
      <c r="O7" s="94"/>
    </row>
    <row r="8" spans="1:15">
      <c r="A8" s="19" t="s">
        <v>11</v>
      </c>
      <c r="B8" s="20">
        <v>6066115</v>
      </c>
      <c r="C8" s="21">
        <v>405334</v>
      </c>
      <c r="D8" s="22">
        <v>5607435</v>
      </c>
      <c r="E8" s="21">
        <v>375580</v>
      </c>
      <c r="F8" s="22">
        <v>6499115</v>
      </c>
      <c r="G8" s="21">
        <v>434103</v>
      </c>
      <c r="H8" s="22">
        <v>5036175</v>
      </c>
      <c r="I8" s="21">
        <v>336737</v>
      </c>
      <c r="J8" s="22">
        <v>5962355</v>
      </c>
      <c r="K8" s="21">
        <v>399549</v>
      </c>
      <c r="L8" s="23">
        <f t="shared" ref="L8:M60" si="0">+B8+D8+F8+H8+J8</f>
        <v>29171195</v>
      </c>
      <c r="M8" s="24">
        <f t="shared" si="0"/>
        <v>1951303</v>
      </c>
      <c r="N8" s="85">
        <f t="shared" ref="N8" si="1">+L8/5</f>
        <v>5834239</v>
      </c>
      <c r="O8" s="86">
        <f>+M8/5</f>
        <v>390260.6</v>
      </c>
    </row>
    <row r="9" spans="1:15">
      <c r="A9" s="19" t="s">
        <v>12</v>
      </c>
      <c r="B9" s="81">
        <v>0</v>
      </c>
      <c r="C9" s="82">
        <v>0</v>
      </c>
      <c r="D9" s="25">
        <v>7305</v>
      </c>
      <c r="E9" s="26">
        <v>487</v>
      </c>
      <c r="F9" s="25">
        <v>18450</v>
      </c>
      <c r="G9" s="26">
        <v>1230</v>
      </c>
      <c r="H9" s="25">
        <v>9750</v>
      </c>
      <c r="I9" s="26">
        <v>650</v>
      </c>
      <c r="J9" s="25">
        <v>4125</v>
      </c>
      <c r="K9" s="26">
        <v>275</v>
      </c>
      <c r="L9" s="27">
        <f t="shared" si="0"/>
        <v>39630</v>
      </c>
      <c r="M9" s="28">
        <f t="shared" si="0"/>
        <v>2642</v>
      </c>
      <c r="N9" s="91">
        <f t="shared" ref="N9:N60" si="2">+L9/5</f>
        <v>7926</v>
      </c>
      <c r="O9" s="92">
        <f t="shared" ref="O9:O60" si="3">+M9/5</f>
        <v>528.4</v>
      </c>
    </row>
    <row r="10" spans="1:15" s="31" customFormat="1" ht="15.75" thickBot="1">
      <c r="A10" s="29" t="s">
        <v>13</v>
      </c>
      <c r="B10" s="14">
        <f>SUM(B8:B8)</f>
        <v>6066115</v>
      </c>
      <c r="C10" s="15">
        <f>SUM(C8:C8)</f>
        <v>405334</v>
      </c>
      <c r="D10" s="14">
        <f t="shared" ref="D10:K10" si="4">SUM(D8:D9)</f>
        <v>5614740</v>
      </c>
      <c r="E10" s="15">
        <f t="shared" si="4"/>
        <v>376067</v>
      </c>
      <c r="F10" s="14">
        <f t="shared" si="4"/>
        <v>6517565</v>
      </c>
      <c r="G10" s="15">
        <f t="shared" si="4"/>
        <v>435333</v>
      </c>
      <c r="H10" s="14">
        <f t="shared" si="4"/>
        <v>5045925</v>
      </c>
      <c r="I10" s="15">
        <f t="shared" si="4"/>
        <v>337387</v>
      </c>
      <c r="J10" s="14">
        <f t="shared" si="4"/>
        <v>5966480</v>
      </c>
      <c r="K10" s="15">
        <f t="shared" si="4"/>
        <v>399824</v>
      </c>
      <c r="L10" s="30">
        <f t="shared" si="0"/>
        <v>29210825</v>
      </c>
      <c r="M10" s="18">
        <f t="shared" si="0"/>
        <v>1953945</v>
      </c>
      <c r="N10" s="95">
        <f t="shared" si="2"/>
        <v>5842165</v>
      </c>
      <c r="O10" s="94">
        <f t="shared" si="3"/>
        <v>390789</v>
      </c>
    </row>
    <row r="11" spans="1:15" ht="9.75" customHeight="1" thickBot="1">
      <c r="A11" s="32"/>
      <c r="B11" s="33"/>
      <c r="C11" s="34"/>
      <c r="D11" s="35"/>
      <c r="E11" s="34"/>
      <c r="F11" s="35"/>
      <c r="G11" s="34"/>
      <c r="H11" s="35"/>
      <c r="I11" s="34"/>
      <c r="J11" s="35"/>
      <c r="K11" s="34"/>
      <c r="L11" s="36"/>
      <c r="M11" s="37"/>
      <c r="N11" s="96"/>
      <c r="O11" s="97"/>
    </row>
    <row r="12" spans="1:15">
      <c r="A12" s="19" t="s">
        <v>14</v>
      </c>
      <c r="B12" s="20">
        <v>4212355</v>
      </c>
      <c r="C12" s="21">
        <v>284704</v>
      </c>
      <c r="D12" s="22">
        <v>4312415</v>
      </c>
      <c r="E12" s="21">
        <v>291390</v>
      </c>
      <c r="F12" s="22">
        <v>5112675</v>
      </c>
      <c r="G12" s="21">
        <v>344809</v>
      </c>
      <c r="H12" s="22">
        <v>4153180</v>
      </c>
      <c r="I12" s="21">
        <v>279657</v>
      </c>
      <c r="J12" s="22">
        <v>4936255</v>
      </c>
      <c r="K12" s="21">
        <v>329150</v>
      </c>
      <c r="L12" s="23">
        <f t="shared" si="0"/>
        <v>22726880</v>
      </c>
      <c r="M12" s="24">
        <f t="shared" si="0"/>
        <v>1529710</v>
      </c>
      <c r="N12" s="85">
        <f t="shared" si="2"/>
        <v>4545376</v>
      </c>
      <c r="O12" s="86">
        <f t="shared" si="3"/>
        <v>305942</v>
      </c>
    </row>
    <row r="13" spans="1:15">
      <c r="A13" s="19" t="s">
        <v>15</v>
      </c>
      <c r="B13" s="20">
        <v>1609575</v>
      </c>
      <c r="C13" s="21">
        <v>107295</v>
      </c>
      <c r="D13" s="22">
        <v>1738320</v>
      </c>
      <c r="E13" s="21">
        <v>115873</v>
      </c>
      <c r="F13" s="22">
        <v>1745500</v>
      </c>
      <c r="G13" s="21">
        <v>116360</v>
      </c>
      <c r="H13" s="22">
        <v>1243555</v>
      </c>
      <c r="I13" s="21">
        <v>82904</v>
      </c>
      <c r="J13" s="22">
        <v>1496000</v>
      </c>
      <c r="K13" s="21">
        <v>99727</v>
      </c>
      <c r="L13" s="23">
        <f t="shared" si="0"/>
        <v>7832950</v>
      </c>
      <c r="M13" s="24">
        <f t="shared" si="0"/>
        <v>522159</v>
      </c>
      <c r="N13" s="85">
        <f t="shared" si="2"/>
        <v>1566590</v>
      </c>
      <c r="O13" s="86">
        <f t="shared" si="3"/>
        <v>104431.8</v>
      </c>
    </row>
    <row r="14" spans="1:15">
      <c r="A14" s="19" t="s">
        <v>16</v>
      </c>
      <c r="B14">
        <v>0</v>
      </c>
      <c r="C14">
        <v>0</v>
      </c>
      <c r="D14" s="22">
        <v>3525</v>
      </c>
      <c r="E14" s="21">
        <v>235</v>
      </c>
      <c r="F14" s="22">
        <v>28320</v>
      </c>
      <c r="G14" s="21">
        <v>1887</v>
      </c>
      <c r="H14" s="22">
        <v>18360</v>
      </c>
      <c r="I14" s="21">
        <v>1224</v>
      </c>
      <c r="J14" s="22">
        <v>18975</v>
      </c>
      <c r="K14" s="21">
        <v>1265</v>
      </c>
      <c r="L14" s="23">
        <f t="shared" si="0"/>
        <v>69180</v>
      </c>
      <c r="M14" s="24">
        <f t="shared" si="0"/>
        <v>4611</v>
      </c>
      <c r="N14" s="85">
        <f>+L14/4</f>
        <v>17295</v>
      </c>
      <c r="O14" s="86">
        <f>+M14/4</f>
        <v>1152.75</v>
      </c>
    </row>
    <row r="15" spans="1:15">
      <c r="A15" s="19" t="s">
        <v>17</v>
      </c>
      <c r="B15" s="38">
        <v>818320</v>
      </c>
      <c r="C15" s="26">
        <v>54486</v>
      </c>
      <c r="D15" s="25">
        <v>689615</v>
      </c>
      <c r="E15" s="26">
        <v>45968</v>
      </c>
      <c r="F15" s="25">
        <v>577765</v>
      </c>
      <c r="G15" s="26">
        <v>38511</v>
      </c>
      <c r="H15" s="25">
        <v>502360</v>
      </c>
      <c r="I15" s="26">
        <v>33483</v>
      </c>
      <c r="J15" s="25">
        <v>613080</v>
      </c>
      <c r="K15" s="26">
        <v>41269</v>
      </c>
      <c r="L15" s="27">
        <f t="shared" si="0"/>
        <v>3201140</v>
      </c>
      <c r="M15" s="28">
        <f t="shared" si="0"/>
        <v>213717</v>
      </c>
      <c r="N15" s="91">
        <f t="shared" si="2"/>
        <v>640228</v>
      </c>
      <c r="O15" s="92">
        <f t="shared" si="3"/>
        <v>42743.4</v>
      </c>
    </row>
    <row r="16" spans="1:15" s="31" customFormat="1" ht="15.75" thickBot="1">
      <c r="A16" s="29" t="s">
        <v>18</v>
      </c>
      <c r="B16" s="14">
        <f t="shared" ref="B16:K16" si="5">SUM(B12:B15)</f>
        <v>6640250</v>
      </c>
      <c r="C16" s="15">
        <f t="shared" si="5"/>
        <v>446485</v>
      </c>
      <c r="D16" s="16">
        <f t="shared" si="5"/>
        <v>6743875</v>
      </c>
      <c r="E16" s="15">
        <f t="shared" si="5"/>
        <v>453466</v>
      </c>
      <c r="F16" s="16">
        <f t="shared" si="5"/>
        <v>7464260</v>
      </c>
      <c r="G16" s="15">
        <f t="shared" si="5"/>
        <v>501567</v>
      </c>
      <c r="H16" s="16">
        <f t="shared" si="5"/>
        <v>5917455</v>
      </c>
      <c r="I16" s="15">
        <f t="shared" si="5"/>
        <v>397268</v>
      </c>
      <c r="J16" s="16">
        <f t="shared" si="5"/>
        <v>7064310</v>
      </c>
      <c r="K16" s="15">
        <f t="shared" si="5"/>
        <v>471411</v>
      </c>
      <c r="L16" s="17">
        <f t="shared" si="0"/>
        <v>33830150</v>
      </c>
      <c r="M16" s="18">
        <f t="shared" si="0"/>
        <v>2270197</v>
      </c>
      <c r="N16" s="93">
        <f t="shared" si="2"/>
        <v>6766030</v>
      </c>
      <c r="O16" s="94">
        <f t="shared" si="3"/>
        <v>454039.4</v>
      </c>
    </row>
    <row r="17" spans="1:15" ht="9.75" customHeight="1" thickBot="1">
      <c r="A17" s="32"/>
      <c r="B17" s="33"/>
      <c r="C17" s="34"/>
      <c r="D17" s="35"/>
      <c r="E17" s="34"/>
      <c r="F17" s="35"/>
      <c r="G17" s="34"/>
      <c r="H17" s="35"/>
      <c r="I17" s="34"/>
      <c r="J17" s="35"/>
      <c r="K17" s="34"/>
      <c r="L17" s="36"/>
      <c r="M17" s="37"/>
      <c r="N17" s="96"/>
      <c r="O17" s="97"/>
    </row>
    <row r="18" spans="1:15">
      <c r="A18" s="19" t="s">
        <v>19</v>
      </c>
      <c r="B18" s="20">
        <v>2997285</v>
      </c>
      <c r="C18" s="21">
        <v>199816</v>
      </c>
      <c r="D18" s="22">
        <v>2836395</v>
      </c>
      <c r="E18" s="21">
        <v>189092</v>
      </c>
      <c r="F18" s="22">
        <v>3205485</v>
      </c>
      <c r="G18" s="21">
        <v>213702</v>
      </c>
      <c r="H18" s="22">
        <v>2637645</v>
      </c>
      <c r="I18" s="21">
        <v>175840</v>
      </c>
      <c r="J18" s="22">
        <v>3107990</v>
      </c>
      <c r="K18" s="21">
        <v>207195</v>
      </c>
      <c r="L18" s="23">
        <f t="shared" si="0"/>
        <v>14784800</v>
      </c>
      <c r="M18" s="24">
        <f t="shared" si="0"/>
        <v>985645</v>
      </c>
      <c r="N18" s="85">
        <f t="shared" si="2"/>
        <v>2956960</v>
      </c>
      <c r="O18" s="86">
        <f t="shared" si="3"/>
        <v>197129</v>
      </c>
    </row>
    <row r="19" spans="1:15">
      <c r="A19" s="19" t="s">
        <v>20</v>
      </c>
      <c r="B19" s="20">
        <v>30090</v>
      </c>
      <c r="C19" s="21">
        <v>2005</v>
      </c>
      <c r="D19" s="22">
        <v>34785</v>
      </c>
      <c r="E19" s="21">
        <v>2319</v>
      </c>
      <c r="F19" s="22">
        <v>44700</v>
      </c>
      <c r="G19" s="21">
        <v>2980</v>
      </c>
      <c r="H19" s="22">
        <v>39060</v>
      </c>
      <c r="I19" s="21">
        <v>2604</v>
      </c>
      <c r="J19" s="22">
        <v>43980</v>
      </c>
      <c r="K19" s="21">
        <v>2932</v>
      </c>
      <c r="L19" s="23">
        <f t="shared" si="0"/>
        <v>192615</v>
      </c>
      <c r="M19" s="24">
        <f t="shared" si="0"/>
        <v>12840</v>
      </c>
      <c r="N19" s="85">
        <f t="shared" si="2"/>
        <v>38523</v>
      </c>
      <c r="O19" s="86">
        <f t="shared" si="3"/>
        <v>2568</v>
      </c>
    </row>
    <row r="20" spans="1:15">
      <c r="A20" s="19" t="s">
        <v>21</v>
      </c>
      <c r="B20" s="20">
        <v>2310</v>
      </c>
      <c r="C20" s="21">
        <v>154</v>
      </c>
      <c r="D20" s="80">
        <v>0</v>
      </c>
      <c r="E20" s="79">
        <v>0</v>
      </c>
      <c r="F20" s="80">
        <v>0</v>
      </c>
      <c r="G20" s="79">
        <v>0</v>
      </c>
      <c r="H20" s="80">
        <v>0</v>
      </c>
      <c r="I20" s="79">
        <v>0</v>
      </c>
      <c r="J20" s="80">
        <v>0</v>
      </c>
      <c r="K20" s="79">
        <v>0</v>
      </c>
      <c r="L20" s="23">
        <f t="shared" si="0"/>
        <v>2310</v>
      </c>
      <c r="M20" s="24">
        <f t="shared" si="0"/>
        <v>154</v>
      </c>
      <c r="N20" s="85">
        <f>+L20/1</f>
        <v>2310</v>
      </c>
      <c r="O20" s="86">
        <f>+M20/1</f>
        <v>154</v>
      </c>
    </row>
    <row r="21" spans="1:15">
      <c r="A21" s="19" t="s">
        <v>22</v>
      </c>
      <c r="B21" s="20">
        <v>3360</v>
      </c>
      <c r="C21" s="21">
        <v>224</v>
      </c>
      <c r="D21" s="80">
        <v>0</v>
      </c>
      <c r="E21" s="79">
        <v>0</v>
      </c>
      <c r="F21" s="80">
        <v>0</v>
      </c>
      <c r="G21" s="79">
        <v>0</v>
      </c>
      <c r="H21" s="80">
        <v>0</v>
      </c>
      <c r="I21" s="79">
        <v>0</v>
      </c>
      <c r="J21" s="80">
        <v>0</v>
      </c>
      <c r="K21" s="79">
        <v>0</v>
      </c>
      <c r="L21" s="23">
        <f t="shared" si="0"/>
        <v>3360</v>
      </c>
      <c r="M21" s="24">
        <f t="shared" si="0"/>
        <v>224</v>
      </c>
      <c r="N21" s="85">
        <f>+L21/1</f>
        <v>3360</v>
      </c>
      <c r="O21" s="86">
        <f>+M21/1</f>
        <v>224</v>
      </c>
    </row>
    <row r="22" spans="1:15">
      <c r="A22" s="19" t="s">
        <v>23</v>
      </c>
      <c r="B22" s="20">
        <v>0</v>
      </c>
      <c r="C22" s="21">
        <v>0</v>
      </c>
      <c r="D22" s="22">
        <v>2100</v>
      </c>
      <c r="E22" s="21">
        <v>140</v>
      </c>
      <c r="F22" s="22">
        <v>8595</v>
      </c>
      <c r="G22" s="21">
        <v>573</v>
      </c>
      <c r="H22" s="22">
        <v>7065</v>
      </c>
      <c r="I22" s="21">
        <v>471</v>
      </c>
      <c r="J22" s="22">
        <v>5730</v>
      </c>
      <c r="K22" s="21">
        <v>382</v>
      </c>
      <c r="L22" s="23">
        <f t="shared" si="0"/>
        <v>23490</v>
      </c>
      <c r="M22" s="24">
        <f t="shared" si="0"/>
        <v>1566</v>
      </c>
      <c r="N22" s="85">
        <f>+L22/4</f>
        <v>5872.5</v>
      </c>
      <c r="O22" s="86">
        <f>+M22/4</f>
        <v>391.5</v>
      </c>
    </row>
    <row r="23" spans="1:15">
      <c r="A23" s="19" t="s">
        <v>24</v>
      </c>
      <c r="B23" s="20">
        <v>0</v>
      </c>
      <c r="C23" s="21">
        <v>0</v>
      </c>
      <c r="D23" s="22">
        <v>1305</v>
      </c>
      <c r="E23" s="21">
        <v>87</v>
      </c>
      <c r="F23" s="22">
        <v>8130</v>
      </c>
      <c r="G23" s="21">
        <v>542</v>
      </c>
      <c r="H23" s="22">
        <v>6405</v>
      </c>
      <c r="I23" s="21">
        <v>427</v>
      </c>
      <c r="J23" s="22">
        <v>6465</v>
      </c>
      <c r="K23" s="21">
        <v>431</v>
      </c>
      <c r="L23" s="23">
        <f t="shared" si="0"/>
        <v>22305</v>
      </c>
      <c r="M23" s="24">
        <f t="shared" si="0"/>
        <v>1487</v>
      </c>
      <c r="N23" s="85">
        <f>+L23/4</f>
        <v>5576.25</v>
      </c>
      <c r="O23" s="86">
        <f>+M23/4</f>
        <v>371.75</v>
      </c>
    </row>
    <row r="24" spans="1:15">
      <c r="A24" s="19" t="s">
        <v>25</v>
      </c>
      <c r="B24" s="38">
        <v>408685</v>
      </c>
      <c r="C24" s="26">
        <v>27242</v>
      </c>
      <c r="D24" s="25">
        <v>381165</v>
      </c>
      <c r="E24" s="26">
        <v>25411</v>
      </c>
      <c r="F24" s="25">
        <v>406790</v>
      </c>
      <c r="G24" s="26">
        <v>27271</v>
      </c>
      <c r="H24" s="25">
        <v>327720</v>
      </c>
      <c r="I24" s="26">
        <v>21848</v>
      </c>
      <c r="J24" s="25">
        <v>393960</v>
      </c>
      <c r="K24" s="26">
        <v>26264</v>
      </c>
      <c r="L24" s="27">
        <f t="shared" si="0"/>
        <v>1918320</v>
      </c>
      <c r="M24" s="28">
        <f t="shared" si="0"/>
        <v>128036</v>
      </c>
      <c r="N24" s="91">
        <f t="shared" si="2"/>
        <v>383664</v>
      </c>
      <c r="O24" s="92">
        <f t="shared" si="3"/>
        <v>25607.200000000001</v>
      </c>
    </row>
    <row r="25" spans="1:15" s="31" customFormat="1" ht="15.75" thickBot="1">
      <c r="A25" s="29" t="s">
        <v>26</v>
      </c>
      <c r="B25" s="14">
        <f t="shared" ref="B25:K25" si="6">SUM(B18:B24)</f>
        <v>3441730</v>
      </c>
      <c r="C25" s="15">
        <f t="shared" si="6"/>
        <v>229441</v>
      </c>
      <c r="D25" s="16">
        <f t="shared" si="6"/>
        <v>3255750</v>
      </c>
      <c r="E25" s="15">
        <f t="shared" si="6"/>
        <v>217049</v>
      </c>
      <c r="F25" s="16">
        <f t="shared" si="6"/>
        <v>3673700</v>
      </c>
      <c r="G25" s="15">
        <f t="shared" si="6"/>
        <v>245068</v>
      </c>
      <c r="H25" s="16">
        <f t="shared" si="6"/>
        <v>3017895</v>
      </c>
      <c r="I25" s="15">
        <f t="shared" si="6"/>
        <v>201190</v>
      </c>
      <c r="J25" s="16">
        <f t="shared" si="6"/>
        <v>3558125</v>
      </c>
      <c r="K25" s="15">
        <f t="shared" si="6"/>
        <v>237204</v>
      </c>
      <c r="L25" s="17">
        <f t="shared" si="0"/>
        <v>16947200</v>
      </c>
      <c r="M25" s="18">
        <f t="shared" si="0"/>
        <v>1129952</v>
      </c>
      <c r="N25" s="93">
        <f t="shared" si="2"/>
        <v>3389440</v>
      </c>
      <c r="O25" s="94">
        <f t="shared" si="3"/>
        <v>225990.39999999999</v>
      </c>
    </row>
    <row r="26" spans="1:15" ht="8.25" customHeight="1" thickBot="1">
      <c r="A26" s="32"/>
      <c r="B26" s="33"/>
      <c r="C26" s="34"/>
      <c r="D26" s="35"/>
      <c r="E26" s="34"/>
      <c r="F26" s="35"/>
      <c r="G26" s="34"/>
      <c r="H26" s="35"/>
      <c r="I26" s="34"/>
      <c r="J26" s="35"/>
      <c r="K26" s="34"/>
      <c r="L26" s="36"/>
      <c r="M26" s="37"/>
      <c r="N26" s="96"/>
      <c r="O26" s="97"/>
    </row>
    <row r="27" spans="1:15">
      <c r="A27" s="19" t="s">
        <v>27</v>
      </c>
      <c r="B27" s="63">
        <v>0</v>
      </c>
      <c r="C27" s="79">
        <v>0</v>
      </c>
      <c r="D27" s="22">
        <v>7500</v>
      </c>
      <c r="E27" s="21">
        <v>500</v>
      </c>
      <c r="F27" s="22">
        <v>545895</v>
      </c>
      <c r="G27" s="21">
        <v>36391</v>
      </c>
      <c r="H27" s="22">
        <v>546495</v>
      </c>
      <c r="I27" s="21">
        <v>36433</v>
      </c>
      <c r="J27" s="22">
        <v>676800</v>
      </c>
      <c r="K27" s="21">
        <v>45120</v>
      </c>
      <c r="L27" s="23">
        <f t="shared" si="0"/>
        <v>1776690</v>
      </c>
      <c r="M27" s="24">
        <f t="shared" si="0"/>
        <v>118444</v>
      </c>
      <c r="N27" s="85">
        <f>+L27/3.5</f>
        <v>507625.71428571426</v>
      </c>
      <c r="O27" s="86">
        <f>+M27/3.5</f>
        <v>33841.142857142855</v>
      </c>
    </row>
    <row r="28" spans="1:15">
      <c r="A28" s="19" t="s">
        <v>28</v>
      </c>
      <c r="B28" s="38">
        <v>394275</v>
      </c>
      <c r="C28" s="26">
        <v>26285</v>
      </c>
      <c r="D28" s="25">
        <v>374365</v>
      </c>
      <c r="E28" s="26">
        <v>25435</v>
      </c>
      <c r="F28" s="25">
        <v>373555</v>
      </c>
      <c r="G28" s="26">
        <v>25901</v>
      </c>
      <c r="H28" s="25">
        <v>337935</v>
      </c>
      <c r="I28" s="26">
        <v>23074</v>
      </c>
      <c r="J28" s="25">
        <v>418925</v>
      </c>
      <c r="K28" s="26">
        <v>28138</v>
      </c>
      <c r="L28" s="27">
        <f t="shared" si="0"/>
        <v>1899055</v>
      </c>
      <c r="M28" s="28">
        <f t="shared" si="0"/>
        <v>128833</v>
      </c>
      <c r="N28" s="91">
        <f>+L28/3.5</f>
        <v>542587.14285714284</v>
      </c>
      <c r="O28" s="92">
        <f>+M28/3.5</f>
        <v>36809.428571428572</v>
      </c>
    </row>
    <row r="29" spans="1:15" s="31" customFormat="1" ht="15.75" thickBot="1">
      <c r="A29" s="29" t="s">
        <v>29</v>
      </c>
      <c r="B29" s="14">
        <f>SUM(B28:B28)</f>
        <v>394275</v>
      </c>
      <c r="C29" s="15">
        <f>SUM(C28:C28)</f>
        <v>26285</v>
      </c>
      <c r="D29" s="16">
        <f t="shared" ref="D29:K29" si="7">SUM(D27:D28)</f>
        <v>381865</v>
      </c>
      <c r="E29" s="15">
        <f t="shared" si="7"/>
        <v>25935</v>
      </c>
      <c r="F29" s="16">
        <f t="shared" si="7"/>
        <v>919450</v>
      </c>
      <c r="G29" s="15">
        <f t="shared" si="7"/>
        <v>62292</v>
      </c>
      <c r="H29" s="16">
        <f t="shared" si="7"/>
        <v>884430</v>
      </c>
      <c r="I29" s="15">
        <f t="shared" si="7"/>
        <v>59507</v>
      </c>
      <c r="J29" s="16">
        <f t="shared" si="7"/>
        <v>1095725</v>
      </c>
      <c r="K29" s="15">
        <f t="shared" si="7"/>
        <v>73258</v>
      </c>
      <c r="L29" s="17">
        <f t="shared" si="0"/>
        <v>3675745</v>
      </c>
      <c r="M29" s="18">
        <f t="shared" si="0"/>
        <v>247277</v>
      </c>
      <c r="N29" s="93">
        <f t="shared" si="2"/>
        <v>735149</v>
      </c>
      <c r="O29" s="94">
        <f t="shared" si="3"/>
        <v>49455.4</v>
      </c>
    </row>
    <row r="30" spans="1:15" ht="9" customHeight="1" thickBot="1">
      <c r="A30" s="32"/>
      <c r="B30" s="33"/>
      <c r="C30" s="34"/>
      <c r="D30" s="35"/>
      <c r="E30" s="34"/>
      <c r="F30" s="35"/>
      <c r="G30" s="34"/>
      <c r="H30" s="35"/>
      <c r="I30" s="34"/>
      <c r="J30" s="35"/>
      <c r="K30" s="34"/>
      <c r="L30" s="36"/>
      <c r="M30" s="37"/>
      <c r="N30" s="96"/>
      <c r="O30" s="97"/>
    </row>
    <row r="31" spans="1:15">
      <c r="A31" s="19" t="s">
        <v>30</v>
      </c>
      <c r="B31" s="20">
        <v>3175180</v>
      </c>
      <c r="C31" s="21">
        <v>211702</v>
      </c>
      <c r="D31" s="22">
        <v>2941455</v>
      </c>
      <c r="E31" s="21">
        <v>196101</v>
      </c>
      <c r="F31" s="22">
        <v>3253500</v>
      </c>
      <c r="G31" s="21">
        <v>216900</v>
      </c>
      <c r="H31" s="22">
        <v>2699925</v>
      </c>
      <c r="I31" s="21">
        <v>179995</v>
      </c>
      <c r="J31" s="22">
        <v>3323580</v>
      </c>
      <c r="K31" s="21">
        <v>221564</v>
      </c>
      <c r="L31" s="23">
        <f t="shared" si="0"/>
        <v>15393640</v>
      </c>
      <c r="M31" s="24">
        <f t="shared" si="0"/>
        <v>1026262</v>
      </c>
      <c r="N31" s="85">
        <f t="shared" si="2"/>
        <v>3078728</v>
      </c>
      <c r="O31" s="86">
        <f t="shared" si="3"/>
        <v>205252.4</v>
      </c>
    </row>
    <row r="32" spans="1:15">
      <c r="A32" s="19" t="s">
        <v>31</v>
      </c>
      <c r="B32" s="38">
        <v>73365</v>
      </c>
      <c r="C32" s="26">
        <v>4890</v>
      </c>
      <c r="D32" s="25">
        <v>93075</v>
      </c>
      <c r="E32" s="26">
        <v>6205</v>
      </c>
      <c r="F32" s="25">
        <v>117220</v>
      </c>
      <c r="G32" s="26">
        <v>7810</v>
      </c>
      <c r="H32" s="25">
        <v>106350</v>
      </c>
      <c r="I32" s="26">
        <v>7090</v>
      </c>
      <c r="J32" s="25">
        <v>114105</v>
      </c>
      <c r="K32" s="26">
        <v>7607</v>
      </c>
      <c r="L32" s="27">
        <f t="shared" si="0"/>
        <v>504115</v>
      </c>
      <c r="M32" s="28">
        <f t="shared" si="0"/>
        <v>33602</v>
      </c>
      <c r="N32" s="91">
        <f t="shared" si="2"/>
        <v>100823</v>
      </c>
      <c r="O32" s="92">
        <f t="shared" si="3"/>
        <v>6720.4</v>
      </c>
    </row>
    <row r="33" spans="1:15" s="31" customFormat="1" ht="15.75" thickBot="1">
      <c r="A33" s="29" t="s">
        <v>32</v>
      </c>
      <c r="B33" s="14">
        <f t="shared" ref="B33:K33" si="8">SUM(B31:B32)</f>
        <v>3248545</v>
      </c>
      <c r="C33" s="15">
        <f t="shared" si="8"/>
        <v>216592</v>
      </c>
      <c r="D33" s="16">
        <f t="shared" si="8"/>
        <v>3034530</v>
      </c>
      <c r="E33" s="15">
        <f t="shared" si="8"/>
        <v>202306</v>
      </c>
      <c r="F33" s="16">
        <f t="shared" si="8"/>
        <v>3370720</v>
      </c>
      <c r="G33" s="15">
        <f t="shared" si="8"/>
        <v>224710</v>
      </c>
      <c r="H33" s="16">
        <f t="shared" si="8"/>
        <v>2806275</v>
      </c>
      <c r="I33" s="15">
        <f t="shared" si="8"/>
        <v>187085</v>
      </c>
      <c r="J33" s="16">
        <f t="shared" si="8"/>
        <v>3437685</v>
      </c>
      <c r="K33" s="15">
        <f t="shared" si="8"/>
        <v>229171</v>
      </c>
      <c r="L33" s="17">
        <f t="shared" si="0"/>
        <v>15897755</v>
      </c>
      <c r="M33" s="18">
        <f t="shared" si="0"/>
        <v>1059864</v>
      </c>
      <c r="N33" s="93">
        <f t="shared" si="2"/>
        <v>3179551</v>
      </c>
      <c r="O33" s="94">
        <f t="shared" si="3"/>
        <v>211972.8</v>
      </c>
    </row>
    <row r="34" spans="1:15" s="31" customFormat="1" ht="9" customHeight="1" thickBot="1">
      <c r="A34" s="39"/>
      <c r="B34" s="40"/>
      <c r="C34" s="41"/>
      <c r="D34" s="42"/>
      <c r="E34" s="41"/>
      <c r="F34" s="42"/>
      <c r="G34" s="41"/>
      <c r="H34" s="42"/>
      <c r="I34" s="41"/>
      <c r="J34" s="42"/>
      <c r="K34" s="41"/>
      <c r="L34" s="43"/>
      <c r="M34" s="44"/>
      <c r="N34" s="98"/>
      <c r="O34" s="99"/>
    </row>
    <row r="35" spans="1:15">
      <c r="A35" s="19" t="s">
        <v>33</v>
      </c>
      <c r="B35" s="20">
        <v>1632195</v>
      </c>
      <c r="C35" s="21">
        <v>108803</v>
      </c>
      <c r="D35" s="22">
        <v>1778915</v>
      </c>
      <c r="E35" s="21">
        <v>118579</v>
      </c>
      <c r="F35" s="22">
        <v>2108920</v>
      </c>
      <c r="G35" s="21">
        <v>140575</v>
      </c>
      <c r="H35" s="22">
        <v>1497760</v>
      </c>
      <c r="I35" s="21">
        <v>99847</v>
      </c>
      <c r="J35" s="22">
        <v>1715320</v>
      </c>
      <c r="K35" s="21">
        <v>114341</v>
      </c>
      <c r="L35" s="23">
        <f t="shared" si="0"/>
        <v>8733110</v>
      </c>
      <c r="M35" s="24">
        <f t="shared" si="0"/>
        <v>582145</v>
      </c>
      <c r="N35" s="85">
        <f t="shared" si="2"/>
        <v>1746622</v>
      </c>
      <c r="O35" s="86">
        <f t="shared" si="3"/>
        <v>116429</v>
      </c>
    </row>
    <row r="36" spans="1:15">
      <c r="A36" s="19" t="s">
        <v>34</v>
      </c>
      <c r="B36" s="20">
        <v>694980</v>
      </c>
      <c r="C36" s="21">
        <v>46322</v>
      </c>
      <c r="D36" s="22">
        <v>711225</v>
      </c>
      <c r="E36" s="21">
        <v>47481</v>
      </c>
      <c r="F36" s="22">
        <v>741720</v>
      </c>
      <c r="G36" s="21">
        <v>49458</v>
      </c>
      <c r="H36" s="22">
        <v>605310</v>
      </c>
      <c r="I36" s="21">
        <v>40352</v>
      </c>
      <c r="J36" s="22">
        <v>666230</v>
      </c>
      <c r="K36" s="21">
        <v>44418</v>
      </c>
      <c r="L36" s="23">
        <f t="shared" si="0"/>
        <v>3419465</v>
      </c>
      <c r="M36" s="24">
        <f t="shared" si="0"/>
        <v>228031</v>
      </c>
      <c r="N36" s="85">
        <f t="shared" si="2"/>
        <v>683893</v>
      </c>
      <c r="O36" s="86">
        <f t="shared" si="3"/>
        <v>45606.2</v>
      </c>
    </row>
    <row r="37" spans="1:15">
      <c r="A37" s="19" t="s">
        <v>35</v>
      </c>
      <c r="B37" s="83">
        <v>0</v>
      </c>
      <c r="C37" s="84">
        <v>0</v>
      </c>
      <c r="D37" s="25">
        <v>5295</v>
      </c>
      <c r="E37" s="26">
        <v>353</v>
      </c>
      <c r="F37" s="25">
        <v>31275</v>
      </c>
      <c r="G37" s="26">
        <v>2084</v>
      </c>
      <c r="H37" s="25">
        <v>21705</v>
      </c>
      <c r="I37" s="26">
        <v>1447</v>
      </c>
      <c r="J37" s="25">
        <v>18525</v>
      </c>
      <c r="K37" s="26">
        <v>1235</v>
      </c>
      <c r="L37" s="27">
        <f t="shared" si="0"/>
        <v>76800</v>
      </c>
      <c r="M37" s="28">
        <f t="shared" si="0"/>
        <v>5119</v>
      </c>
      <c r="N37" s="91">
        <f>+L37/4</f>
        <v>19200</v>
      </c>
      <c r="O37" s="92">
        <f>+M37/4</f>
        <v>1279.75</v>
      </c>
    </row>
    <row r="38" spans="1:15" ht="15.75" thickBot="1">
      <c r="A38" s="29" t="s">
        <v>36</v>
      </c>
      <c r="B38" s="14">
        <f t="shared" ref="B38:K38" si="9">SUM(B35:B37)</f>
        <v>2327175</v>
      </c>
      <c r="C38" s="45">
        <f t="shared" si="9"/>
        <v>155125</v>
      </c>
      <c r="D38" s="16">
        <f t="shared" si="9"/>
        <v>2495435</v>
      </c>
      <c r="E38" s="45">
        <f t="shared" si="9"/>
        <v>166413</v>
      </c>
      <c r="F38" s="16">
        <f t="shared" si="9"/>
        <v>2881915</v>
      </c>
      <c r="G38" s="45">
        <f t="shared" si="9"/>
        <v>192117</v>
      </c>
      <c r="H38" s="16">
        <f t="shared" si="9"/>
        <v>2124775</v>
      </c>
      <c r="I38" s="45">
        <f t="shared" si="9"/>
        <v>141646</v>
      </c>
      <c r="J38" s="16">
        <f t="shared" si="9"/>
        <v>2400075</v>
      </c>
      <c r="K38" s="45">
        <f t="shared" si="9"/>
        <v>159994</v>
      </c>
      <c r="L38" s="17">
        <f t="shared" si="0"/>
        <v>12229375</v>
      </c>
      <c r="M38" s="46">
        <f t="shared" si="0"/>
        <v>815295</v>
      </c>
      <c r="N38" s="93">
        <f t="shared" si="2"/>
        <v>2445875</v>
      </c>
      <c r="O38" s="100">
        <f t="shared" si="3"/>
        <v>163059</v>
      </c>
    </row>
    <row r="39" spans="1:15" ht="9.75" customHeight="1">
      <c r="A39" s="47"/>
      <c r="B39" s="20"/>
      <c r="C39" s="21"/>
      <c r="D39" s="22"/>
      <c r="E39" s="21"/>
      <c r="F39" s="22"/>
      <c r="G39" s="21"/>
      <c r="H39" s="22"/>
      <c r="I39" s="21"/>
      <c r="J39" s="22"/>
      <c r="K39" s="21"/>
      <c r="L39" s="23"/>
      <c r="M39" s="24"/>
      <c r="N39" s="85"/>
      <c r="O39" s="86"/>
    </row>
    <row r="40" spans="1:15">
      <c r="A40" s="19" t="s">
        <v>37</v>
      </c>
      <c r="B40" s="20">
        <v>1125180</v>
      </c>
      <c r="C40" s="21">
        <v>75019</v>
      </c>
      <c r="D40" s="22">
        <v>971145</v>
      </c>
      <c r="E40" s="21">
        <v>64737</v>
      </c>
      <c r="F40" s="22">
        <v>1044525</v>
      </c>
      <c r="G40" s="21">
        <v>69630</v>
      </c>
      <c r="H40" s="22">
        <v>862125</v>
      </c>
      <c r="I40" s="21">
        <v>57475</v>
      </c>
      <c r="J40" s="22">
        <v>1125285</v>
      </c>
      <c r="K40" s="21">
        <v>75022</v>
      </c>
      <c r="L40" s="23">
        <f t="shared" si="0"/>
        <v>5128260</v>
      </c>
      <c r="M40" s="24">
        <f t="shared" si="0"/>
        <v>341883</v>
      </c>
      <c r="N40" s="85">
        <f t="shared" si="2"/>
        <v>1025652</v>
      </c>
      <c r="O40" s="86">
        <f t="shared" si="3"/>
        <v>68376.600000000006</v>
      </c>
    </row>
    <row r="41" spans="1:15">
      <c r="A41" s="19" t="s">
        <v>38</v>
      </c>
      <c r="B41" s="20">
        <v>2930175</v>
      </c>
      <c r="C41" s="21">
        <v>195340</v>
      </c>
      <c r="D41" s="22">
        <v>3030710</v>
      </c>
      <c r="E41" s="21">
        <v>202046</v>
      </c>
      <c r="F41" s="22">
        <v>3318075</v>
      </c>
      <c r="G41" s="21">
        <v>221199</v>
      </c>
      <c r="H41" s="22">
        <v>2712245</v>
      </c>
      <c r="I41" s="21">
        <v>181009</v>
      </c>
      <c r="J41" s="22">
        <v>3311660</v>
      </c>
      <c r="K41" s="21">
        <v>220773</v>
      </c>
      <c r="L41" s="23">
        <f t="shared" si="0"/>
        <v>15302865</v>
      </c>
      <c r="M41" s="24">
        <f t="shared" si="0"/>
        <v>1020367</v>
      </c>
      <c r="N41" s="85">
        <f t="shared" si="2"/>
        <v>3060573</v>
      </c>
      <c r="O41" s="86">
        <f t="shared" si="3"/>
        <v>204073.4</v>
      </c>
    </row>
    <row r="42" spans="1:15">
      <c r="A42" s="19" t="s">
        <v>39</v>
      </c>
      <c r="B42" s="20">
        <v>778925</v>
      </c>
      <c r="C42" s="21">
        <v>51918</v>
      </c>
      <c r="D42" s="22">
        <v>949285</v>
      </c>
      <c r="E42" s="21">
        <v>63283</v>
      </c>
      <c r="F42" s="22">
        <v>1255270</v>
      </c>
      <c r="G42" s="21">
        <v>83680</v>
      </c>
      <c r="H42" s="22">
        <v>1084385</v>
      </c>
      <c r="I42" s="21">
        <v>72389</v>
      </c>
      <c r="J42" s="22">
        <v>1438275</v>
      </c>
      <c r="K42" s="21">
        <v>95886</v>
      </c>
      <c r="L42" s="23">
        <f t="shared" si="0"/>
        <v>5506140</v>
      </c>
      <c r="M42" s="24">
        <f t="shared" si="0"/>
        <v>367156</v>
      </c>
      <c r="N42" s="85">
        <f t="shared" si="2"/>
        <v>1101228</v>
      </c>
      <c r="O42" s="86">
        <f t="shared" si="3"/>
        <v>73431.199999999997</v>
      </c>
    </row>
    <row r="43" spans="1:15" ht="9" customHeight="1">
      <c r="A43" s="19"/>
      <c r="B43" s="20"/>
      <c r="C43" s="21"/>
      <c r="D43" s="22"/>
      <c r="E43" s="21"/>
      <c r="F43" s="22"/>
      <c r="G43" s="21"/>
      <c r="H43" s="22"/>
      <c r="I43" s="21"/>
      <c r="J43" s="22"/>
      <c r="K43" s="21"/>
      <c r="L43" s="23"/>
      <c r="M43" s="24"/>
      <c r="N43" s="85"/>
      <c r="O43" s="86"/>
    </row>
    <row r="44" spans="1:15">
      <c r="A44" s="48" t="s">
        <v>40</v>
      </c>
      <c r="B44" s="10">
        <f t="shared" ref="B44:K44" si="10">+B10+B16+B25+B29+B33+B38+B40+B41+B42</f>
        <v>26952370</v>
      </c>
      <c r="C44" s="49">
        <f t="shared" si="10"/>
        <v>1801539</v>
      </c>
      <c r="D44" s="12">
        <f t="shared" si="10"/>
        <v>26477335</v>
      </c>
      <c r="E44" s="49">
        <f t="shared" si="10"/>
        <v>1771302</v>
      </c>
      <c r="F44" s="12">
        <f t="shared" si="10"/>
        <v>30445480</v>
      </c>
      <c r="G44" s="49">
        <f t="shared" si="10"/>
        <v>2035596</v>
      </c>
      <c r="H44" s="12">
        <f t="shared" si="10"/>
        <v>24455510</v>
      </c>
      <c r="I44" s="49">
        <f t="shared" si="10"/>
        <v>1634956</v>
      </c>
      <c r="J44" s="12">
        <f t="shared" si="10"/>
        <v>29397620</v>
      </c>
      <c r="K44" s="49">
        <f t="shared" si="10"/>
        <v>1962543</v>
      </c>
      <c r="L44" s="12">
        <f t="shared" si="0"/>
        <v>137728315</v>
      </c>
      <c r="M44" s="49">
        <f t="shared" si="0"/>
        <v>9205936</v>
      </c>
      <c r="N44" s="12">
        <f t="shared" si="2"/>
        <v>27545663</v>
      </c>
      <c r="O44" s="49">
        <f t="shared" si="3"/>
        <v>1841187.2</v>
      </c>
    </row>
    <row r="45" spans="1:15" s="56" customFormat="1" ht="3.75" customHeight="1" thickBot="1">
      <c r="A45" s="50"/>
      <c r="B45" s="51"/>
      <c r="C45" s="52"/>
      <c r="D45" s="53"/>
      <c r="E45" s="52"/>
      <c r="F45" s="53"/>
      <c r="G45" s="52"/>
      <c r="H45" s="53"/>
      <c r="I45" s="52"/>
      <c r="J45" s="53"/>
      <c r="K45" s="52"/>
      <c r="L45" s="54"/>
      <c r="M45" s="55"/>
      <c r="N45" s="87"/>
      <c r="O45" s="88"/>
    </row>
    <row r="46" spans="1:15" s="56" customFormat="1">
      <c r="A46" s="57" t="s">
        <v>41</v>
      </c>
      <c r="B46" s="58">
        <v>766705</v>
      </c>
      <c r="C46" s="59">
        <v>52203</v>
      </c>
      <c r="D46" s="60">
        <v>729320</v>
      </c>
      <c r="E46" s="59">
        <v>55439</v>
      </c>
      <c r="F46" s="60">
        <v>937720</v>
      </c>
      <c r="G46" s="59">
        <v>65797</v>
      </c>
      <c r="H46" s="60">
        <v>689015</v>
      </c>
      <c r="I46" s="59">
        <v>48047</v>
      </c>
      <c r="J46" s="60">
        <v>833025</v>
      </c>
      <c r="K46" s="59">
        <v>56174</v>
      </c>
      <c r="L46" s="61">
        <f t="shared" si="0"/>
        <v>3955785</v>
      </c>
      <c r="M46" s="62">
        <f t="shared" si="0"/>
        <v>277660</v>
      </c>
      <c r="N46" s="89">
        <f t="shared" si="2"/>
        <v>791157</v>
      </c>
      <c r="O46" s="90">
        <f t="shared" si="3"/>
        <v>55532</v>
      </c>
    </row>
    <row r="47" spans="1:15" s="56" customFormat="1" ht="15.75" hidden="1" customHeight="1" thickBot="1">
      <c r="A47" s="50"/>
      <c r="B47" s="51"/>
      <c r="C47" s="52"/>
      <c r="D47" s="53"/>
      <c r="E47" s="52"/>
      <c r="F47" s="53"/>
      <c r="G47" s="52"/>
      <c r="H47" s="53"/>
      <c r="I47" s="52"/>
      <c r="J47" s="53"/>
      <c r="K47" s="52"/>
      <c r="L47" s="54"/>
      <c r="M47" s="55"/>
      <c r="N47" s="87">
        <f t="shared" si="2"/>
        <v>0</v>
      </c>
      <c r="O47" s="88">
        <f t="shared" si="3"/>
        <v>0</v>
      </c>
    </row>
    <row r="48" spans="1:15" s="56" customFormat="1">
      <c r="A48" s="57" t="s">
        <v>42</v>
      </c>
      <c r="B48" s="58">
        <v>500465</v>
      </c>
      <c r="C48" s="59">
        <v>34109</v>
      </c>
      <c r="D48" s="60">
        <v>615050</v>
      </c>
      <c r="E48" s="59">
        <v>44375</v>
      </c>
      <c r="F48" s="60">
        <v>1027210</v>
      </c>
      <c r="G48" s="59">
        <v>70035</v>
      </c>
      <c r="H48" s="60">
        <v>623825</v>
      </c>
      <c r="I48" s="59">
        <v>47591</v>
      </c>
      <c r="J48" s="60">
        <v>877020</v>
      </c>
      <c r="K48" s="59">
        <v>58674</v>
      </c>
      <c r="L48" s="61">
        <f t="shared" si="0"/>
        <v>3643570</v>
      </c>
      <c r="M48" s="62">
        <f t="shared" si="0"/>
        <v>254784</v>
      </c>
      <c r="N48" s="89">
        <f t="shared" si="2"/>
        <v>728714</v>
      </c>
      <c r="O48" s="90">
        <f t="shared" si="3"/>
        <v>50956.800000000003</v>
      </c>
    </row>
    <row r="49" spans="1:23" s="56" customFormat="1">
      <c r="A49" s="19" t="s">
        <v>43</v>
      </c>
      <c r="B49" s="56">
        <v>0</v>
      </c>
      <c r="C49" s="56">
        <v>0</v>
      </c>
      <c r="D49" s="22">
        <v>925</v>
      </c>
      <c r="E49" s="21">
        <v>37</v>
      </c>
      <c r="F49" s="22">
        <v>2375</v>
      </c>
      <c r="G49" s="21">
        <v>95</v>
      </c>
      <c r="H49" s="22">
        <v>0</v>
      </c>
      <c r="I49" s="21">
        <v>0</v>
      </c>
      <c r="J49" s="63">
        <v>0</v>
      </c>
      <c r="K49" s="64">
        <v>0</v>
      </c>
      <c r="L49" s="23">
        <f t="shared" si="0"/>
        <v>3300</v>
      </c>
      <c r="M49" s="65">
        <f t="shared" si="0"/>
        <v>132</v>
      </c>
      <c r="N49" s="85">
        <f>+L49/2</f>
        <v>1650</v>
      </c>
      <c r="O49" s="86">
        <f>+M49/2</f>
        <v>66</v>
      </c>
    </row>
    <row r="50" spans="1:23" s="56" customFormat="1">
      <c r="A50" s="19" t="s">
        <v>44</v>
      </c>
      <c r="B50" s="20">
        <v>5700</v>
      </c>
      <c r="C50" s="21">
        <v>228</v>
      </c>
      <c r="D50" s="22">
        <v>10175</v>
      </c>
      <c r="E50" s="21">
        <v>407</v>
      </c>
      <c r="F50" s="22">
        <v>14425</v>
      </c>
      <c r="G50" s="21">
        <v>577</v>
      </c>
      <c r="H50" s="22">
        <v>7700</v>
      </c>
      <c r="I50" s="21">
        <v>308</v>
      </c>
      <c r="J50" s="22">
        <v>10050</v>
      </c>
      <c r="K50" s="21">
        <v>402</v>
      </c>
      <c r="L50" s="23">
        <f t="shared" si="0"/>
        <v>48050</v>
      </c>
      <c r="M50" s="24">
        <f t="shared" si="0"/>
        <v>1922</v>
      </c>
      <c r="N50" s="85">
        <f t="shared" si="2"/>
        <v>9610</v>
      </c>
      <c r="O50" s="86">
        <f t="shared" si="3"/>
        <v>384.4</v>
      </c>
    </row>
    <row r="51" spans="1:23" s="66" customFormat="1">
      <c r="A51" s="19" t="s">
        <v>45</v>
      </c>
      <c r="B51" s="38">
        <v>8130</v>
      </c>
      <c r="C51" s="26">
        <v>542</v>
      </c>
      <c r="D51" s="25">
        <v>14295</v>
      </c>
      <c r="E51" s="26">
        <v>953</v>
      </c>
      <c r="F51" s="25">
        <v>20655</v>
      </c>
      <c r="G51" s="26">
        <v>1377</v>
      </c>
      <c r="H51" s="25">
        <v>10560</v>
      </c>
      <c r="I51" s="26">
        <v>704</v>
      </c>
      <c r="J51" s="25">
        <v>12645</v>
      </c>
      <c r="K51" s="26">
        <v>843</v>
      </c>
      <c r="L51" s="27">
        <f t="shared" si="0"/>
        <v>66285</v>
      </c>
      <c r="M51" s="28">
        <f t="shared" si="0"/>
        <v>4419</v>
      </c>
      <c r="N51" s="91">
        <f t="shared" si="2"/>
        <v>13257</v>
      </c>
      <c r="O51" s="92">
        <f t="shared" si="3"/>
        <v>883.8</v>
      </c>
    </row>
    <row r="52" spans="1:23" s="56" customFormat="1" ht="15.75" thickBot="1">
      <c r="A52" s="29"/>
      <c r="B52" s="14">
        <f t="shared" ref="B52:K52" si="11">SUM(B48:B51)</f>
        <v>514295</v>
      </c>
      <c r="C52" s="15">
        <f t="shared" si="11"/>
        <v>34879</v>
      </c>
      <c r="D52" s="16">
        <f t="shared" si="11"/>
        <v>640445</v>
      </c>
      <c r="E52" s="15">
        <f t="shared" si="11"/>
        <v>45772</v>
      </c>
      <c r="F52" s="16">
        <f t="shared" si="11"/>
        <v>1064665</v>
      </c>
      <c r="G52" s="15">
        <f t="shared" si="11"/>
        <v>72084</v>
      </c>
      <c r="H52" s="16">
        <f t="shared" si="11"/>
        <v>642085</v>
      </c>
      <c r="I52" s="15">
        <f t="shared" si="11"/>
        <v>48603</v>
      </c>
      <c r="J52" s="16">
        <f t="shared" si="11"/>
        <v>899715</v>
      </c>
      <c r="K52" s="15">
        <f t="shared" si="11"/>
        <v>59919</v>
      </c>
      <c r="L52" s="17">
        <f t="shared" si="0"/>
        <v>3761205</v>
      </c>
      <c r="M52" s="18">
        <f t="shared" si="0"/>
        <v>261257</v>
      </c>
      <c r="N52" s="93">
        <f t="shared" si="2"/>
        <v>752241</v>
      </c>
      <c r="O52" s="94">
        <f t="shared" si="3"/>
        <v>52251.4</v>
      </c>
    </row>
    <row r="53" spans="1:23" s="56" customFormat="1" ht="15" hidden="1" customHeight="1">
      <c r="A53" s="19"/>
      <c r="B53" s="20"/>
      <c r="C53" s="21"/>
      <c r="D53" s="22"/>
      <c r="E53" s="21"/>
      <c r="F53" s="22"/>
      <c r="G53" s="21"/>
      <c r="H53" s="22"/>
      <c r="I53" s="21"/>
      <c r="J53" s="22"/>
      <c r="K53" s="21"/>
      <c r="L53" s="23"/>
      <c r="M53" s="24"/>
      <c r="N53" s="85">
        <f t="shared" si="2"/>
        <v>0</v>
      </c>
      <c r="O53" s="86">
        <f t="shared" si="3"/>
        <v>0</v>
      </c>
    </row>
    <row r="54" spans="1:23" s="56" customFormat="1">
      <c r="A54" s="57" t="s">
        <v>46</v>
      </c>
      <c r="B54" s="58">
        <v>517140</v>
      </c>
      <c r="C54" s="59">
        <v>35670</v>
      </c>
      <c r="D54" s="60">
        <v>538960</v>
      </c>
      <c r="E54" s="59">
        <v>36824</v>
      </c>
      <c r="F54" s="60">
        <v>641020</v>
      </c>
      <c r="G54" s="59">
        <v>43347</v>
      </c>
      <c r="H54" s="60">
        <v>466115</v>
      </c>
      <c r="I54" s="59">
        <v>33728</v>
      </c>
      <c r="J54" s="60">
        <v>602690</v>
      </c>
      <c r="K54" s="59">
        <v>40602</v>
      </c>
      <c r="L54" s="61">
        <f t="shared" si="0"/>
        <v>2765925</v>
      </c>
      <c r="M54" s="62">
        <f t="shared" si="0"/>
        <v>190171</v>
      </c>
      <c r="N54" s="89">
        <f t="shared" si="2"/>
        <v>553185</v>
      </c>
      <c r="O54" s="90">
        <f t="shared" si="3"/>
        <v>38034.199999999997</v>
      </c>
    </row>
    <row r="55" spans="1:23" s="56" customFormat="1" ht="15" hidden="1" customHeight="1">
      <c r="A55" s="19"/>
      <c r="B55" s="20"/>
      <c r="C55" s="21"/>
      <c r="D55" s="22"/>
      <c r="E55" s="21"/>
      <c r="F55" s="22"/>
      <c r="G55" s="21"/>
      <c r="H55" s="22"/>
      <c r="I55" s="21"/>
      <c r="J55" s="22"/>
      <c r="K55" s="21"/>
      <c r="L55" s="23"/>
      <c r="M55" s="24"/>
      <c r="N55" s="85">
        <f t="shared" si="2"/>
        <v>0</v>
      </c>
      <c r="O55" s="86">
        <f t="shared" si="3"/>
        <v>0</v>
      </c>
    </row>
    <row r="56" spans="1:23" s="56" customFormat="1">
      <c r="A56" s="57" t="s">
        <v>47</v>
      </c>
      <c r="B56" s="58">
        <v>94485</v>
      </c>
      <c r="C56" s="59">
        <v>6362</v>
      </c>
      <c r="D56" s="60">
        <v>99640</v>
      </c>
      <c r="E56" s="59">
        <v>6648</v>
      </c>
      <c r="F56" s="60">
        <v>113760</v>
      </c>
      <c r="G56" s="59">
        <v>7592</v>
      </c>
      <c r="H56" s="60">
        <v>102675</v>
      </c>
      <c r="I56" s="59">
        <v>6845</v>
      </c>
      <c r="J56" s="60">
        <v>103220</v>
      </c>
      <c r="K56" s="59">
        <v>6940</v>
      </c>
      <c r="L56" s="61">
        <f t="shared" si="0"/>
        <v>513780</v>
      </c>
      <c r="M56" s="62">
        <f t="shared" si="0"/>
        <v>34387</v>
      </c>
      <c r="N56" s="89">
        <f t="shared" si="2"/>
        <v>102756</v>
      </c>
      <c r="O56" s="90">
        <f t="shared" si="3"/>
        <v>6877.4</v>
      </c>
    </row>
    <row r="57" spans="1:23" s="66" customFormat="1" ht="15" hidden="1" customHeight="1">
      <c r="A57" s="19"/>
      <c r="B57" s="20"/>
      <c r="C57" s="21"/>
      <c r="D57" s="22"/>
      <c r="E57" s="21"/>
      <c r="F57" s="22"/>
      <c r="G57" s="21"/>
      <c r="H57" s="22"/>
      <c r="I57" s="21"/>
      <c r="J57" s="22"/>
      <c r="K57" s="21"/>
      <c r="L57" s="23"/>
      <c r="M57" s="24"/>
      <c r="N57" s="22">
        <f t="shared" si="2"/>
        <v>0</v>
      </c>
      <c r="O57" s="21">
        <f t="shared" si="3"/>
        <v>0</v>
      </c>
    </row>
    <row r="58" spans="1:23" s="56" customFormat="1">
      <c r="A58" s="48" t="s">
        <v>48</v>
      </c>
      <c r="B58" s="67">
        <f t="shared" ref="B58:K58" si="12">+B46+B52+B54+B56</f>
        <v>1892625</v>
      </c>
      <c r="C58" s="68">
        <f t="shared" si="12"/>
        <v>129114</v>
      </c>
      <c r="D58" s="69">
        <f t="shared" si="12"/>
        <v>2008365</v>
      </c>
      <c r="E58" s="68">
        <f t="shared" si="12"/>
        <v>144683</v>
      </c>
      <c r="F58" s="69">
        <f t="shared" si="12"/>
        <v>2757165</v>
      </c>
      <c r="G58" s="68">
        <f t="shared" si="12"/>
        <v>188820</v>
      </c>
      <c r="H58" s="69">
        <f t="shared" si="12"/>
        <v>1899890</v>
      </c>
      <c r="I58" s="68">
        <f t="shared" si="12"/>
        <v>137223</v>
      </c>
      <c r="J58" s="69">
        <f t="shared" si="12"/>
        <v>2438650</v>
      </c>
      <c r="K58" s="68">
        <f t="shared" si="12"/>
        <v>163635</v>
      </c>
      <c r="L58" s="69">
        <f t="shared" si="0"/>
        <v>10996695</v>
      </c>
      <c r="M58" s="68">
        <f t="shared" si="0"/>
        <v>763475</v>
      </c>
      <c r="N58" s="69">
        <f t="shared" si="2"/>
        <v>2199339</v>
      </c>
      <c r="O58" s="68">
        <f t="shared" si="3"/>
        <v>152695</v>
      </c>
    </row>
    <row r="59" spans="1:23" s="56" customFormat="1" ht="6" customHeight="1">
      <c r="A59" s="19"/>
      <c r="B59" s="20"/>
      <c r="C59" s="70"/>
      <c r="D59" s="20"/>
      <c r="E59" s="70"/>
      <c r="F59" s="20"/>
      <c r="G59" s="70"/>
      <c r="H59" s="20"/>
      <c r="I59" s="70"/>
      <c r="J59" s="20"/>
      <c r="K59" s="70"/>
      <c r="L59" s="71"/>
      <c r="M59" s="65"/>
      <c r="N59" s="20"/>
      <c r="O59" s="70"/>
    </row>
    <row r="60" spans="1:23" ht="15.75" thickBot="1">
      <c r="A60" s="72" t="s">
        <v>49</v>
      </c>
      <c r="B60" s="73">
        <f>+B6+B44+B58</f>
        <v>28851582.02</v>
      </c>
      <c r="C60" s="74">
        <f>+C6+C44+C58</f>
        <v>1930653</v>
      </c>
      <c r="D60" s="75">
        <f>+D6+D44+D58</f>
        <v>28560480</v>
      </c>
      <c r="E60" s="74">
        <f>+E6+E44+E58</f>
        <v>1915985</v>
      </c>
      <c r="F60" s="75">
        <f>+F58+F44+F6</f>
        <v>33204345</v>
      </c>
      <c r="G60" s="74">
        <f>+G6+G44+G58</f>
        <v>2224416</v>
      </c>
      <c r="H60" s="75">
        <f>+H58+H44+H6</f>
        <v>26444483.190000001</v>
      </c>
      <c r="I60" s="74">
        <f>+I6+I44+I58</f>
        <v>1772179</v>
      </c>
      <c r="J60" s="75">
        <f>+J58+J44+J6</f>
        <v>31838010</v>
      </c>
      <c r="K60" s="74">
        <f>+K6+K44+K58</f>
        <v>2126178</v>
      </c>
      <c r="L60" s="75">
        <f t="shared" si="0"/>
        <v>148898900.20999998</v>
      </c>
      <c r="M60" s="74">
        <f t="shared" si="0"/>
        <v>9969411</v>
      </c>
      <c r="N60" s="75">
        <f t="shared" si="2"/>
        <v>29779780.041999996</v>
      </c>
      <c r="O60" s="74">
        <f t="shared" si="3"/>
        <v>1993882.2</v>
      </c>
    </row>
    <row r="61" spans="1:23" ht="15.75" thickTop="1">
      <c r="J61" s="76"/>
      <c r="K61" s="76"/>
    </row>
    <row r="62" spans="1:23">
      <c r="J62" s="76"/>
      <c r="K62" s="76"/>
    </row>
    <row r="63" spans="1:23" s="78" customFormat="1">
      <c r="A63"/>
      <c r="B63"/>
      <c r="C63"/>
      <c r="D63"/>
      <c r="E63"/>
      <c r="F63"/>
      <c r="G63"/>
      <c r="H63"/>
      <c r="I63"/>
      <c r="J63" s="76"/>
      <c r="K63" s="76"/>
      <c r="L63"/>
      <c r="M63"/>
      <c r="N63" s="77"/>
      <c r="O63"/>
      <c r="P63"/>
      <c r="Q63"/>
      <c r="R63"/>
      <c r="S63"/>
      <c r="T63"/>
      <c r="U63"/>
      <c r="V63"/>
      <c r="W63"/>
    </row>
    <row r="64" spans="1:23" s="78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s="78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s="78" customFormat="1">
      <c r="A66"/>
      <c r="B66"/>
      <c r="C66"/>
      <c r="D66"/>
      <c r="E66"/>
      <c r="F66"/>
      <c r="G66"/>
      <c r="H66"/>
      <c r="I66"/>
      <c r="J66" s="76"/>
      <c r="K66" s="77"/>
      <c r="L66"/>
      <c r="M66"/>
      <c r="N66"/>
      <c r="O66"/>
      <c r="P66"/>
      <c r="Q66"/>
      <c r="R66"/>
      <c r="S66"/>
      <c r="T66"/>
      <c r="U66"/>
      <c r="V66"/>
      <c r="W66"/>
    </row>
    <row r="67" spans="1:23" s="78" customFormat="1">
      <c r="A67"/>
      <c r="B67"/>
      <c r="C67"/>
      <c r="D67"/>
      <c r="E67"/>
      <c r="F67"/>
      <c r="G67"/>
      <c r="H67"/>
      <c r="I67"/>
      <c r="J67" s="76"/>
      <c r="K67"/>
      <c r="L67"/>
      <c r="M67"/>
      <c r="N67"/>
      <c r="O67"/>
      <c r="P67"/>
      <c r="Q67"/>
      <c r="R67"/>
      <c r="S67"/>
      <c r="T67"/>
      <c r="U67"/>
      <c r="V67"/>
      <c r="W67"/>
    </row>
    <row r="69" spans="1:23" s="78" customForma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s="78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s="78" customFormat="1">
      <c r="A71"/>
      <c r="B71"/>
      <c r="C71"/>
      <c r="D71"/>
      <c r="E71"/>
      <c r="F71"/>
      <c r="G71"/>
      <c r="H71"/>
      <c r="I71"/>
      <c r="J71"/>
      <c r="K71" s="77"/>
      <c r="L71"/>
      <c r="M71"/>
      <c r="N71"/>
      <c r="O71"/>
      <c r="P71"/>
      <c r="Q71"/>
      <c r="R71"/>
      <c r="S71"/>
      <c r="T71"/>
      <c r="U71"/>
      <c r="V71"/>
      <c r="W71"/>
    </row>
    <row r="73" spans="1:23" s="78" customFormat="1">
      <c r="A73"/>
      <c r="B73"/>
      <c r="C73"/>
      <c r="D73"/>
      <c r="E73"/>
      <c r="F73"/>
      <c r="G73"/>
      <c r="H73"/>
      <c r="I73"/>
      <c r="J73" s="76"/>
      <c r="K73"/>
      <c r="L73"/>
      <c r="M73"/>
      <c r="N73"/>
      <c r="O73"/>
      <c r="P73"/>
      <c r="Q73"/>
      <c r="R73"/>
      <c r="S73"/>
      <c r="T73"/>
      <c r="U73"/>
      <c r="V73"/>
      <c r="W73"/>
    </row>
    <row r="75" spans="1:23" s="78" customFormat="1">
      <c r="A75"/>
      <c r="B75"/>
      <c r="C75"/>
      <c r="D75"/>
      <c r="E75"/>
      <c r="F75"/>
      <c r="G75"/>
      <c r="H75"/>
      <c r="I75"/>
      <c r="J75" s="76"/>
      <c r="K75"/>
      <c r="L75"/>
      <c r="M75"/>
      <c r="N75"/>
      <c r="O75"/>
      <c r="P75"/>
      <c r="Q75"/>
      <c r="R75"/>
      <c r="S75"/>
      <c r="T75"/>
      <c r="U75"/>
      <c r="V75"/>
      <c r="W75"/>
    </row>
    <row r="77" spans="1:23" s="78" customForma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</sheetData>
  <mergeCells count="7">
    <mergeCell ref="N4:O4"/>
    <mergeCell ref="L4:M4"/>
    <mergeCell ref="B4:C4"/>
    <mergeCell ref="D4:E4"/>
    <mergeCell ref="F4:G4"/>
    <mergeCell ref="H4:I4"/>
    <mergeCell ref="J4:K4"/>
  </mergeCells>
  <printOptions horizontalCentered="1"/>
  <pageMargins left="0.11811023622047245" right="0.11811023622047245" top="0.35433070866141736" bottom="0.35433070866141736" header="0.31496062992125984" footer="0.31496062992125984"/>
  <pageSetup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POR MODULO ENERO-MAYO 17</vt:lpstr>
      <vt:lpstr>'POR MODULO ENERO-MAYO 17'!Área_de_impresión</vt:lpstr>
      <vt:lpstr>'POR MODULO ENERO-MAYO 17'!Títulos_a_imprimir</vt:lpstr>
    </vt:vector>
  </TitlesOfParts>
  <Company>omsa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m.feliz</dc:creator>
  <cp:lastModifiedBy>m.feliz</cp:lastModifiedBy>
  <cp:lastPrinted>2017-06-28T14:02:17Z</cp:lastPrinted>
  <dcterms:created xsi:type="dcterms:W3CDTF">2017-06-13T20:00:53Z</dcterms:created>
  <dcterms:modified xsi:type="dcterms:W3CDTF">2017-06-28T14:02:34Z</dcterms:modified>
</cp:coreProperties>
</file>