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EAE2D5D8-060C-49E4-B55B-9363FDF4331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DICIEMBRE 2022" sheetId="1" r:id="rId1"/>
    <sheet name=" NUEVA COLECTORA DICIEMBRE 2022" sheetId="2" r:id="rId2"/>
    <sheet name="CARCULO" sheetId="6" r:id="rId3"/>
    <sheet name="Hoja3" sheetId="9" r:id="rId4"/>
    <sheet name="RC NUEVA" sheetId="3" r:id="rId5"/>
    <sheet name="Hoja1" sheetId="4" r:id="rId6"/>
    <sheet name="rd" sheetId="5" r:id="rId7"/>
    <sheet name="RST" sheetId="7" r:id="rId8"/>
    <sheet name="Hoja4" sheetId="10" r:id="rId9"/>
    <sheet name="Hoja2" sheetId="8" r:id="rId10"/>
    <sheet name="Hoja5" sheetId="11" r:id="rId11"/>
  </sheets>
  <externalReferences>
    <externalReference r:id="rId12"/>
    <externalReference r:id="rId13"/>
  </externalReferences>
  <definedNames>
    <definedName name="_xlnm.Print_Titles" localSheetId="1">' NUEVA COLECTORA DICIEMBRE 2022'!$1:$11</definedName>
    <definedName name="_xlnm.Print_Titles" localSheetId="0">'COLECTORA DICIEMBRE 2022'!$1:$9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72" i="2" l="1"/>
  <c r="K33" i="6" l="1"/>
  <c r="K34" i="6"/>
  <c r="J74" i="6"/>
  <c r="F73" i="6"/>
  <c r="G74" i="6" s="1"/>
  <c r="E73" i="6"/>
  <c r="K72" i="6"/>
  <c r="J70" i="6"/>
  <c r="J69" i="6"/>
  <c r="K61" i="6"/>
  <c r="K60" i="6"/>
  <c r="K59" i="6"/>
  <c r="K58" i="6"/>
  <c r="K57" i="6"/>
  <c r="K56" i="6"/>
  <c r="K55" i="6"/>
  <c r="K53" i="6"/>
  <c r="K39" i="6"/>
  <c r="K38" i="6"/>
  <c r="K37" i="6"/>
  <c r="K36" i="6"/>
  <c r="K35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G9" i="6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F76" i="1"/>
  <c r="E73" i="9"/>
  <c r="G32" i="6" l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F74" i="9"/>
  <c r="D73" i="9"/>
  <c r="F9" i="9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70" i="1" s="1"/>
  <c r="G71" i="1" s="1"/>
  <c r="G72" i="1" s="1"/>
  <c r="G73" i="1" s="1"/>
  <c r="G74" i="1" s="1"/>
  <c r="G75" i="1" s="1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F72" i="2"/>
  <c r="E76" i="1"/>
  <c r="F48" i="4"/>
  <c r="E48" i="4"/>
  <c r="F57" i="5"/>
  <c r="E57" i="5"/>
  <c r="G12" i="5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13" i="4" l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42" i="10" s="1"/>
  <c r="B45" i="10" s="1"/>
</calcChain>
</file>

<file path=xl/sharedStrings.xml><?xml version="1.0" encoding="utf-8"?>
<sst xmlns="http://schemas.openxmlformats.org/spreadsheetml/2006/main" count="410" uniqueCount="163">
  <si>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</si>
  <si>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</si>
  <si>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</si>
  <si>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</si>
  <si>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</si>
  <si>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</si>
  <si>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</si>
  <si>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</si>
  <si>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</si>
  <si>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</si>
  <si>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</si>
  <si>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</si>
  <si>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</si>
  <si>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</si>
  <si>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</si>
  <si>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</si>
  <si>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</si>
  <si>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</si>
  <si>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</si>
  <si>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</si>
  <si>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</si>
  <si>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</si>
  <si>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</si>
  <si>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</si>
  <si>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</si>
  <si>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</si>
  <si>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</si>
  <si>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</si>
  <si>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</si>
  <si>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</si>
  <si>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PAGO NCF 27</t>
  </si>
  <si>
    <t>PAGO NCF. 27</t>
  </si>
  <si>
    <t>PAGO NCF. 26</t>
  </si>
  <si>
    <t>PAGO NCF. 8810-8848 Seg. De Persona</t>
  </si>
  <si>
    <t>Pago Incentivo</t>
  </si>
  <si>
    <t>LIB-2903</t>
  </si>
  <si>
    <t>Del 01 al 30 de Noviembre 2022</t>
  </si>
  <si>
    <t>LIB-3216</t>
  </si>
  <si>
    <t>LIB-3269</t>
  </si>
  <si>
    <t>Pago Ncf. 91 Reparacion Aut.</t>
  </si>
  <si>
    <t>Pago Ncf. 172  Reparacion Aut.</t>
  </si>
  <si>
    <t>LIB-3553</t>
  </si>
  <si>
    <t>Del 01 a 30 de Noviembre 2022</t>
  </si>
  <si>
    <t>LIB. 3631</t>
  </si>
  <si>
    <t>LIB-3214</t>
  </si>
  <si>
    <t>LIB-3234</t>
  </si>
  <si>
    <t>LIB-3251</t>
  </si>
  <si>
    <t>LIB-3259</t>
  </si>
  <si>
    <t>LIB-3261</t>
  </si>
  <si>
    <t>Nota De Debito</t>
  </si>
  <si>
    <t>LIB-3521</t>
  </si>
  <si>
    <t>LIB-3529</t>
  </si>
  <si>
    <t>LIB-3563</t>
  </si>
  <si>
    <t>LIB-3573</t>
  </si>
  <si>
    <t>Pago Aquiler de Guagua  Salud Publica</t>
  </si>
  <si>
    <t>Pago Aquiler de Guagua Medio Ambiente</t>
  </si>
  <si>
    <t>DP. No Omsa</t>
  </si>
  <si>
    <t>LIB-3721</t>
  </si>
  <si>
    <t>Pago Ncf. 154605 Adqs. Neumatico</t>
  </si>
  <si>
    <t>LIB-3729</t>
  </si>
  <si>
    <t>Pago Ncf. Varios Adqs. Combuetible</t>
  </si>
  <si>
    <t>LIB-3829</t>
  </si>
  <si>
    <t>LIB-3676</t>
  </si>
  <si>
    <t>Pago Viatico</t>
  </si>
  <si>
    <t>LIB-3736</t>
  </si>
  <si>
    <t>Pago Ncf.1525517  Seg. De Persona</t>
  </si>
  <si>
    <t>LIB-3737</t>
  </si>
  <si>
    <t>Pago Ncf. Varios Adqs. 2 Minibuses</t>
  </si>
  <si>
    <t>Pago Ncf. 154605 Adqs. Bateria</t>
  </si>
  <si>
    <t>LIB-3828</t>
  </si>
  <si>
    <t>LIB-3837</t>
  </si>
  <si>
    <t>Pago Ncf. 15471dqs. Bateria</t>
  </si>
  <si>
    <t>LIB-3884</t>
  </si>
  <si>
    <t>LIB-3865</t>
  </si>
  <si>
    <t>LIB-4117</t>
  </si>
  <si>
    <t xml:space="preserve">Pago Ncf  150144 Repuestos </t>
  </si>
  <si>
    <t xml:space="preserve">Modificaciones Presupuestaria </t>
  </si>
  <si>
    <t>Del 01 al 31 deDiciembre 2022</t>
  </si>
  <si>
    <t>Del 01 a 31 de Diciembre 2022</t>
  </si>
  <si>
    <t>LIB-3935</t>
  </si>
  <si>
    <t xml:space="preserve">Pago Ncf  150006 Adqs. Repuestos </t>
  </si>
  <si>
    <t>LIB-3936</t>
  </si>
  <si>
    <t xml:space="preserve">Pago Ncf  150106 Adqs. Repuestos </t>
  </si>
  <si>
    <t xml:space="preserve">Pago Ncf  150107 Adqs. Repuestos </t>
  </si>
  <si>
    <t>LIB-3938</t>
  </si>
  <si>
    <t xml:space="preserve">Pago Ncf  150104 Adqs. Repuestos </t>
  </si>
  <si>
    <t>LIB-3939</t>
  </si>
  <si>
    <t xml:space="preserve">Pago Ncf  150105Adqs. Repuestos </t>
  </si>
  <si>
    <t>Pago Ncf. 150060 Adqs. Bateria</t>
  </si>
  <si>
    <t>LIB-3940</t>
  </si>
  <si>
    <t>Pago Ncf. 150348 Adqs. Bateria</t>
  </si>
  <si>
    <t>LIB-3971</t>
  </si>
  <si>
    <t>Pago Ncf. 154637 Adqs. Neumatico</t>
  </si>
  <si>
    <t>LIB-3978</t>
  </si>
  <si>
    <t>LIB-4035</t>
  </si>
  <si>
    <t>Pogo Ncf. 1536358 Renv. de Poliza Seg.Veiculo</t>
  </si>
  <si>
    <t>LIB-4046</t>
  </si>
  <si>
    <t>Pogo Ncf. 150033 Adqs. De Ups Mod C1</t>
  </si>
  <si>
    <t>LIB-4233</t>
  </si>
  <si>
    <t>LIB-4240</t>
  </si>
  <si>
    <t xml:space="preserve">Pago Ncf  150004 Adqs. Repuestos </t>
  </si>
  <si>
    <t>LIB-4241</t>
  </si>
  <si>
    <t xml:space="preserve">Pago Ncf Varios Nsf. Adqs. Repuestos </t>
  </si>
  <si>
    <t>LIB-4251</t>
  </si>
  <si>
    <t>Pago Ncf  0002502 Adqs.Materiales Elect.</t>
  </si>
  <si>
    <t>LIB-4255</t>
  </si>
  <si>
    <t>Pago Ncf  0002501 Adqs. Electrica Elect.</t>
  </si>
  <si>
    <t>R-160877</t>
  </si>
  <si>
    <t>R-164888</t>
  </si>
  <si>
    <t>Pago Aquiler de Guagua Inst. Agr. Dom. (IAD)</t>
  </si>
  <si>
    <t>R-164889</t>
  </si>
  <si>
    <t>R-165413</t>
  </si>
  <si>
    <t xml:space="preserve">Pago Aquiler de Guagua Ministerio Educacion </t>
  </si>
  <si>
    <t>LIB-4167</t>
  </si>
  <si>
    <t xml:space="preserve">Pago Ncf  150477 Adqs. Repuestos </t>
  </si>
  <si>
    <t>LIB-4115</t>
  </si>
  <si>
    <t>LIB-3771</t>
  </si>
  <si>
    <t>LIB-3989</t>
  </si>
  <si>
    <t>Pogo Ncf. 15000108  Repuesto</t>
  </si>
  <si>
    <t>LIB-4012</t>
  </si>
  <si>
    <t>Pago Ncf. 1500389 Varios Adqs. Combuetible</t>
  </si>
  <si>
    <t>LIB-4063</t>
  </si>
  <si>
    <t>Pago Ncf. 1500001  Adqs. Neumatico</t>
  </si>
  <si>
    <t>LIB-4069</t>
  </si>
  <si>
    <t>Pago de Notarizacion de Enmienda</t>
  </si>
  <si>
    <t>LIB-4073</t>
  </si>
  <si>
    <t xml:space="preserve">Pago Ncf  1500012 Adqs. Repuestos </t>
  </si>
  <si>
    <t>LIB-4081</t>
  </si>
  <si>
    <t xml:space="preserve">Pago Ncf  1500176Adqs. Repuestos </t>
  </si>
  <si>
    <t>LIB-4119</t>
  </si>
  <si>
    <t xml:space="preserve">Pago Ncf  150148  Repuestos </t>
  </si>
  <si>
    <t xml:space="preserve">Pago Ncf  15000175  Repuestos </t>
  </si>
  <si>
    <t>LIB-4123</t>
  </si>
  <si>
    <t>LIB-4125</t>
  </si>
  <si>
    <t>Pago Ncf. 15004657 Adqs. Bateria</t>
  </si>
  <si>
    <t>LIB-4137</t>
  </si>
  <si>
    <t xml:space="preserve">Pago Ncf  1500479 Adqs. Repuestos </t>
  </si>
  <si>
    <t>LIB-4138</t>
  </si>
  <si>
    <t xml:space="preserve">Pago Ncf  1500480 Adqs. Repuestos </t>
  </si>
  <si>
    <t>LIB-4139</t>
  </si>
  <si>
    <t xml:space="preserve">Pago Ncf  1500147 Adqs. Repuestos </t>
  </si>
  <si>
    <t>LIB-4146</t>
  </si>
  <si>
    <t xml:space="preserve">Pago Ncf  1500478  Adqs. Repuestos </t>
  </si>
  <si>
    <t>LIB-4149</t>
  </si>
  <si>
    <t xml:space="preserve">Pago Ncf  1500696  Adqs. Repuestos </t>
  </si>
  <si>
    <t>LIB-4206</t>
  </si>
  <si>
    <t>Pago Ncf  1500008  Adqs. Mascarilla</t>
  </si>
  <si>
    <t>LIB-4218</t>
  </si>
  <si>
    <t xml:space="preserve">Pago Ncf  1500005  Adqs. Repuestos </t>
  </si>
  <si>
    <t xml:space="preserve">Pago Ncf  1500206 Adqs. Repuestos </t>
  </si>
  <si>
    <t>LIB-4223</t>
  </si>
  <si>
    <t>LIB-4224</t>
  </si>
  <si>
    <t xml:space="preserve">Pago Ncf  1500212 Adqs. Repuestos </t>
  </si>
  <si>
    <t>LIB-3678</t>
  </si>
  <si>
    <t>LIB-3768</t>
  </si>
  <si>
    <t>LIB-4065</t>
  </si>
  <si>
    <t>LIB-4148</t>
  </si>
  <si>
    <t>LIB-4170</t>
  </si>
  <si>
    <t>LIB-4185</t>
  </si>
  <si>
    <t>LIB-4231</t>
  </si>
  <si>
    <t>LIB-4116</t>
  </si>
  <si>
    <t xml:space="preserve">Pago Ncf  150145 Repuestos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</si>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</sst>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3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43" fontId="23" fillId="33" borderId="11" xfId="1" applyFont="1" applyFill="1" applyBorder="1"/>
    <xf numFmtId="43" fontId="24" fillId="33" borderId="11" xfId="1" applyFont="1" applyFill="1" applyBorder="1"/>
    <xf numFmtId="43" fontId="32" fillId="33" borderId="12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7" fillId="0" borderId="0" xfId="0" applyNumberFormat="1" applyFont="1"/>
    <xf numFmtId="0" fontId="32" fillId="33" borderId="13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43" fontId="23" fillId="33" borderId="14" xfId="1" applyFont="1" applyFill="1" applyBorder="1"/>
    <xf numFmtId="43" fontId="22" fillId="33" borderId="15" xfId="1" applyFont="1" applyFill="1" applyBorder="1" applyAlignment="1">
      <alignment horizontal="center"/>
    </xf>
    <xf numFmtId="43" fontId="27" fillId="0" borderId="0" xfId="0" applyNumberFormat="1" applyFont="1" applyFill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43" fontId="22" fillId="33" borderId="16" xfId="1" applyFont="1" applyFill="1" applyBorder="1" applyAlignment="1">
      <alignment horizontal="center"/>
    </xf>
    <xf numFmtId="43" fontId="23" fillId="0" borderId="0" xfId="1" applyFont="1" applyFill="1" applyBorder="1"/>
    <xf numFmtId="43" fontId="22" fillId="0" borderId="0" xfId="1" applyFont="1" applyFill="1"/>
    <xf numFmtId="43" fontId="30" fillId="0" borderId="0" xfId="1" applyFont="1"/>
    <xf numFmtId="0" fontId="33" fillId="34" borderId="20" xfId="0" applyFont="1" applyFill="1" applyBorder="1" applyAlignment="1">
      <alignment horizontal="center"/>
    </xf>
    <xf numFmtId="0" fontId="22" fillId="34" borderId="21" xfId="0" applyFont="1" applyFill="1" applyBorder="1" applyAlignment="1">
      <alignment horizontal="center"/>
    </xf>
    <xf numFmtId="0" fontId="31" fillId="34" borderId="21" xfId="0" applyFont="1" applyFill="1" applyBorder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3" fontId="26" fillId="0" borderId="0" xfId="1" applyFont="1"/>
    <xf numFmtId="43" fontId="29" fillId="0" borderId="0" xfId="1" applyFont="1"/>
    <xf numFmtId="0" fontId="38" fillId="0" borderId="0" xfId="0" applyFont="1"/>
    <xf numFmtId="43" fontId="38" fillId="0" borderId="0" xfId="1" applyFont="1"/>
    <xf numFmtId="43" fontId="29" fillId="33" borderId="14" xfId="1" applyFont="1" applyFill="1" applyBorder="1"/>
    <xf numFmtId="0" fontId="29" fillId="0" borderId="0" xfId="0" applyFont="1" applyFill="1"/>
    <xf numFmtId="0" fontId="38" fillId="0" borderId="0" xfId="0" applyFont="1" applyFill="1"/>
    <xf numFmtId="43" fontId="38" fillId="0" borderId="0" xfId="1" applyFont="1" applyFill="1"/>
    <xf numFmtId="43" fontId="38" fillId="0" borderId="0" xfId="0" applyNumberFormat="1" applyFont="1"/>
    <xf numFmtId="0" fontId="3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22" fillId="0" borderId="0" xfId="0" applyNumberFormat="1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43" fontId="22" fillId="0" borderId="0" xfId="1" applyFont="1" applyFill="1" applyBorder="1"/>
    <xf numFmtId="0" fontId="3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3" fontId="23" fillId="0" borderId="0" xfId="1" applyFont="1" applyFill="1"/>
    <xf numFmtId="43" fontId="38" fillId="0" borderId="0" xfId="0" applyNumberFormat="1" applyFont="1" applyFill="1"/>
    <xf numFmtId="43" fontId="38" fillId="0" borderId="0" xfId="1" applyFont="1" applyAlignment="1">
      <alignment horizontal="center"/>
    </xf>
    <xf numFmtId="43" fontId="33" fillId="0" borderId="0" xfId="1" applyFont="1"/>
    <xf numFmtId="43" fontId="38" fillId="0" borderId="0" xfId="0" applyNumberFormat="1" applyFont="1" applyAlignment="1">
      <alignment horizontal="center"/>
    </xf>
    <xf numFmtId="0" fontId="32" fillId="33" borderId="20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43" fontId="22" fillId="33" borderId="22" xfId="1" applyFont="1" applyFill="1" applyBorder="1" applyAlignment="1">
      <alignment horizontal="center"/>
    </xf>
    <xf numFmtId="14" fontId="38" fillId="0" borderId="23" xfId="0" applyNumberFormat="1" applyFont="1" applyFill="1" applyBorder="1" applyAlignment="1">
      <alignment horizontal="center"/>
    </xf>
    <xf numFmtId="14" fontId="38" fillId="0" borderId="24" xfId="0" applyNumberFormat="1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8" fillId="0" borderId="18" xfId="0" applyFont="1" applyFill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38" fillId="0" borderId="26" xfId="0" applyFont="1" applyFill="1" applyBorder="1" applyAlignment="1">
      <alignment horizontal="left"/>
    </xf>
    <xf numFmtId="0" fontId="29" fillId="0" borderId="26" xfId="0" applyFont="1" applyBorder="1" applyAlignment="1">
      <alignment horizontal="center"/>
    </xf>
    <xf numFmtId="0" fontId="29" fillId="0" borderId="26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38" fillId="0" borderId="26" xfId="0" applyFont="1" applyBorder="1" applyAlignment="1">
      <alignment horizontal="left"/>
    </xf>
    <xf numFmtId="0" fontId="39" fillId="0" borderId="26" xfId="0" applyFont="1" applyFill="1" applyBorder="1" applyAlignment="1">
      <alignment horizontal="center"/>
    </xf>
    <xf numFmtId="0" fontId="38" fillId="0" borderId="27" xfId="0" applyFont="1" applyBorder="1" applyAlignment="1">
      <alignment horizontal="left"/>
    </xf>
    <xf numFmtId="43" fontId="33" fillId="0" borderId="18" xfId="1" applyFont="1" applyFill="1" applyBorder="1"/>
    <xf numFmtId="43" fontId="33" fillId="0" borderId="19" xfId="1" applyFont="1" applyFill="1" applyBorder="1"/>
    <xf numFmtId="43" fontId="33" fillId="0" borderId="17" xfId="1" applyFont="1" applyFill="1" applyBorder="1"/>
    <xf numFmtId="43" fontId="39" fillId="0" borderId="25" xfId="1" applyFont="1" applyFill="1" applyBorder="1"/>
    <xf numFmtId="43" fontId="38" fillId="0" borderId="17" xfId="1" applyFont="1" applyFill="1" applyBorder="1"/>
    <xf numFmtId="43" fontId="39" fillId="0" borderId="26" xfId="1" applyFont="1" applyFill="1" applyBorder="1"/>
    <xf numFmtId="43" fontId="38" fillId="0" borderId="18" xfId="1" applyFont="1" applyFill="1" applyBorder="1"/>
    <xf numFmtId="43" fontId="38" fillId="0" borderId="26" xfId="1" applyFont="1" applyFill="1" applyBorder="1"/>
    <xf numFmtId="43" fontId="38" fillId="0" borderId="27" xfId="1" applyFont="1" applyFill="1" applyBorder="1"/>
    <xf numFmtId="43" fontId="32" fillId="34" borderId="21" xfId="1" applyFont="1" applyFill="1" applyBorder="1" applyAlignment="1">
      <alignment vertical="center"/>
    </xf>
    <xf numFmtId="43" fontId="32" fillId="34" borderId="22" xfId="1" applyFont="1" applyFill="1" applyBorder="1"/>
    <xf numFmtId="43" fontId="1" fillId="0" borderId="0" xfId="1" applyFont="1" applyFill="1"/>
    <xf numFmtId="43" fontId="26" fillId="0" borderId="0" xfId="1" applyFont="1" applyFill="1" applyAlignment="1">
      <alignment horizontal="left"/>
    </xf>
    <xf numFmtId="14" fontId="37" fillId="33" borderId="20" xfId="0" applyNumberFormat="1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43" fontId="32" fillId="33" borderId="22" xfId="1" applyFont="1" applyFill="1" applyBorder="1" applyAlignment="1">
      <alignment vertical="center"/>
    </xf>
    <xf numFmtId="14" fontId="34" fillId="0" borderId="23" xfId="0" applyNumberFormat="1" applyFont="1" applyFill="1" applyBorder="1" applyAlignment="1">
      <alignment horizontal="center"/>
    </xf>
    <xf numFmtId="14" fontId="34" fillId="0" borderId="24" xfId="0" applyNumberFormat="1" applyFont="1" applyFill="1" applyBorder="1" applyAlignment="1">
      <alignment horizontal="center"/>
    </xf>
    <xf numFmtId="14" fontId="34" fillId="0" borderId="28" xfId="0" applyNumberFormat="1" applyFont="1" applyFill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5" fillId="0" borderId="29" xfId="0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43" fontId="35" fillId="0" borderId="17" xfId="1" applyFont="1" applyFill="1" applyBorder="1"/>
    <xf numFmtId="43" fontId="34" fillId="0" borderId="18" xfId="1" applyFont="1" applyFill="1" applyBorder="1" applyAlignment="1">
      <alignment horizontal="center"/>
    </xf>
    <xf numFmtId="43" fontId="34" fillId="0" borderId="18" xfId="1" applyFont="1" applyFill="1" applyBorder="1"/>
    <xf numFmtId="43" fontId="34" fillId="0" borderId="18" xfId="1" applyFont="1" applyBorder="1"/>
    <xf numFmtId="43" fontId="34" fillId="0" borderId="29" xfId="1" applyFont="1" applyBorder="1"/>
    <xf numFmtId="43" fontId="35" fillId="0" borderId="25" xfId="1" applyFont="1" applyFill="1" applyBorder="1"/>
    <xf numFmtId="43" fontId="34" fillId="0" borderId="26" xfId="1" applyFont="1" applyBorder="1"/>
    <xf numFmtId="43" fontId="34" fillId="0" borderId="26" xfId="1" applyFont="1" applyFill="1" applyBorder="1"/>
    <xf numFmtId="43" fontId="34" fillId="0" borderId="30" xfId="1" applyFont="1" applyBorder="1"/>
    <xf numFmtId="43" fontId="36" fillId="0" borderId="17" xfId="1" applyFont="1" applyFill="1" applyBorder="1"/>
    <xf numFmtId="43" fontId="31" fillId="33" borderId="21" xfId="1" applyFont="1" applyFill="1" applyBorder="1" applyAlignment="1">
      <alignment vertical="center"/>
    </xf>
    <xf numFmtId="0" fontId="39" fillId="0" borderId="0" xfId="0" applyFont="1" applyFill="1"/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43" fontId="22" fillId="33" borderId="14" xfId="1" applyFont="1" applyFill="1" applyBorder="1" applyAlignment="1">
      <alignment horizontal="center"/>
    </xf>
    <xf numFmtId="0" fontId="32" fillId="33" borderId="31" xfId="0" applyFont="1" applyFill="1" applyBorder="1" applyAlignment="1">
      <alignment horizontal="center"/>
    </xf>
    <xf numFmtId="0" fontId="22" fillId="33" borderId="32" xfId="0" applyFont="1" applyFill="1" applyBorder="1" applyAlignment="1">
      <alignment horizontal="center"/>
    </xf>
    <xf numFmtId="43" fontId="22" fillId="33" borderId="32" xfId="1" applyFont="1" applyFill="1" applyBorder="1" applyAlignment="1">
      <alignment horizontal="center"/>
    </xf>
    <xf numFmtId="43" fontId="22" fillId="33" borderId="33" xfId="1" applyFont="1" applyFill="1" applyBorder="1" applyAlignment="1">
      <alignment horizontal="center"/>
    </xf>
    <xf numFmtId="0" fontId="33" fillId="34" borderId="34" xfId="0" applyFont="1" applyFill="1" applyBorder="1" applyAlignment="1">
      <alignment horizontal="center"/>
    </xf>
    <xf numFmtId="0" fontId="22" fillId="34" borderId="35" xfId="0" applyFont="1" applyFill="1" applyBorder="1" applyAlignment="1">
      <alignment horizontal="center"/>
    </xf>
    <xf numFmtId="0" fontId="31" fillId="34" borderId="35" xfId="0" applyFont="1" applyFill="1" applyBorder="1" applyAlignment="1">
      <alignment horizontal="center"/>
    </xf>
    <xf numFmtId="43" fontId="32" fillId="34" borderId="35" xfId="1" applyFont="1" applyFill="1" applyBorder="1" applyAlignment="1">
      <alignment vertical="center"/>
    </xf>
    <xf numFmtId="43" fontId="32" fillId="34" borderId="36" xfId="1" applyFont="1" applyFill="1" applyBorder="1"/>
    <xf numFmtId="14" fontId="38" fillId="0" borderId="37" xfId="0" applyNumberFormat="1" applyFont="1" applyFill="1" applyBorder="1" applyAlignment="1">
      <alignment horizontal="center"/>
    </xf>
    <xf numFmtId="43" fontId="38" fillId="0" borderId="37" xfId="1" applyFont="1" applyFill="1" applyBorder="1"/>
    <xf numFmtId="0" fontId="38" fillId="0" borderId="37" xfId="0" applyFont="1" applyFill="1" applyBorder="1" applyAlignment="1">
      <alignment horizontal="center"/>
    </xf>
    <xf numFmtId="0" fontId="38" fillId="0" borderId="37" xfId="0" applyFont="1" applyFill="1" applyBorder="1" applyAlignment="1">
      <alignment horizontal="left"/>
    </xf>
    <xf numFmtId="0" fontId="38" fillId="0" borderId="37" xfId="0" applyFont="1" applyBorder="1" applyAlignment="1">
      <alignment horizontal="center"/>
    </xf>
    <xf numFmtId="0" fontId="38" fillId="0" borderId="37" xfId="0" applyFont="1" applyBorder="1" applyAlignment="1">
      <alignment horizontal="left"/>
    </xf>
    <xf numFmtId="43" fontId="38" fillId="0" borderId="37" xfId="1" applyFont="1" applyBorder="1"/>
    <xf numFmtId="43" fontId="29" fillId="35" borderId="0" xfId="1" applyFont="1" applyFill="1"/>
    <xf numFmtId="43" fontId="38" fillId="35" borderId="37" xfId="1" applyFont="1" applyFill="1" applyBorder="1"/>
    <xf numFmtId="43" fontId="22" fillId="0" borderId="0" xfId="1" applyFont="1" applyFill="1" applyAlignment="1">
      <alignment horizontal="center"/>
    </xf>
    <xf numFmtId="43" fontId="38" fillId="36" borderId="37" xfId="1" applyFont="1" applyFill="1" applyBorder="1"/>
    <xf numFmtId="43" fontId="26" fillId="0" borderId="0" xfId="1" applyFont="1" applyFill="1"/>
    <xf numFmtId="43" fontId="25" fillId="0" borderId="0" xfId="1" applyFont="1" applyFill="1" applyAlignment="1">
      <alignment horizontal="center"/>
    </xf>
    <xf numFmtId="43" fontId="33" fillId="0" borderId="0" xfId="1" applyFont="1" applyFill="1"/>
    <xf numFmtId="43" fontId="25" fillId="0" borderId="0" xfId="1" applyFont="1" applyFill="1" applyBorder="1"/>
    <xf numFmtId="14" fontId="37" fillId="33" borderId="34" xfId="0" applyNumberFormat="1" applyFont="1" applyFill="1" applyBorder="1" applyAlignment="1">
      <alignment horizontal="center" vertical="center"/>
    </xf>
    <xf numFmtId="0" fontId="31" fillId="33" borderId="35" xfId="0" applyFont="1" applyFill="1" applyBorder="1" applyAlignment="1">
      <alignment horizontal="center" vertical="center"/>
    </xf>
    <xf numFmtId="43" fontId="32" fillId="33" borderId="36" xfId="1" applyFont="1" applyFill="1" applyBorder="1" applyAlignment="1">
      <alignment vertical="center"/>
    </xf>
    <xf numFmtId="14" fontId="34" fillId="0" borderId="37" xfId="0" applyNumberFormat="1" applyFont="1" applyFill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6" fillId="0" borderId="37" xfId="0" applyFont="1" applyFill="1" applyBorder="1" applyAlignment="1">
      <alignment horizontal="center"/>
    </xf>
    <xf numFmtId="43" fontId="35" fillId="0" borderId="37" xfId="1" applyFont="1" applyFill="1" applyBorder="1"/>
    <xf numFmtId="0" fontId="35" fillId="0" borderId="37" xfId="0" applyFont="1" applyFill="1" applyBorder="1" applyAlignment="1">
      <alignment horizontal="center"/>
    </xf>
    <xf numFmtId="43" fontId="34" fillId="0" borderId="37" xfId="1" applyFont="1" applyFill="1" applyBorder="1" applyAlignment="1">
      <alignment horizontal="center"/>
    </xf>
    <xf numFmtId="43" fontId="34" fillId="0" borderId="37" xfId="1" applyFont="1" applyFill="1" applyBorder="1"/>
    <xf numFmtId="0" fontId="29" fillId="0" borderId="37" xfId="0" applyFont="1" applyFill="1" applyBorder="1" applyAlignment="1">
      <alignment horizontal="left"/>
    </xf>
    <xf numFmtId="0" fontId="29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5" fillId="0" borderId="37" xfId="0" applyFont="1" applyFill="1" applyBorder="1" applyAlignment="1">
      <alignment horizontal="left"/>
    </xf>
    <xf numFmtId="43" fontId="31" fillId="33" borderId="35" xfId="1" applyFont="1" applyFill="1" applyBorder="1" applyAlignment="1">
      <alignment vertical="center"/>
    </xf>
    <xf numFmtId="43" fontId="36" fillId="0" borderId="37" xfId="1" applyFont="1" applyFill="1" applyBorder="1" applyAlignment="1">
      <alignment horizontal="left"/>
    </xf>
    <xf numFmtId="43" fontId="34" fillId="0" borderId="37" xfId="1" applyFont="1" applyFill="1" applyBorder="1" applyAlignment="1">
      <alignment horizontal="left"/>
    </xf>
    <xf numFmtId="43" fontId="32" fillId="33" borderId="35" xfId="1" applyFont="1" applyFill="1" applyBorder="1" applyAlignment="1">
      <alignment vertical="center"/>
    </xf>
    <xf numFmtId="43" fontId="22" fillId="0" borderId="0" xfId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31" fillId="33" borderId="13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1548151</xdr:colOff>
      <xdr:row>0</xdr:row>
      <xdr:rowOff>77816</xdr:rowOff>
    </xdr:from>
    <xdr:to>
      <xdr:col>3</xdr:col>
      <xdr:colOff>2609850</xdr:colOff>
      <xdr:row>2</xdr:row>
      <xdr:rowOff>209550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167526" y="77816"/>
          <a:ext cx="1061699" cy="58893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95250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85925" y="0"/>
          <a:ext cx="1400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124205</xdr:colOff>
      <xdr:row>0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1724024</xdr:colOff>
      <xdr:row>0</xdr:row>
      <xdr:rowOff>46812</xdr:rowOff>
    </xdr:from>
    <xdr:to>
      <xdr:col>3</xdr:col>
      <xdr:colOff>2609848</xdr:colOff>
      <xdr:row>3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24" y="237312"/>
          <a:ext cx="885824" cy="5818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133730</xdr:colOff>
      <xdr:row>0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0</xdr:row>
      <xdr:rowOff>19051</xdr:rowOff>
    </xdr:from>
    <xdr:to>
      <xdr:col>3</xdr:col>
      <xdr:colOff>66676</xdr:colOff>
      <xdr:row>4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762380</xdr:colOff>
      <xdr:row>0</xdr:row>
      <xdr:rowOff>1143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0"/>
          <a:ext cx="1181485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762380</xdr:colOff>
      <xdr:row>0</xdr:row>
      <xdr:rowOff>1143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0"/>
          <a:ext cx="11910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0" name="Picture 3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9" name="Picture 3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676655</xdr:colOff>
      <xdr:row>0</xdr:row>
      <xdr:rowOff>1143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38100"/>
          <a:ext cx="857635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9" name="Picture 3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200021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200021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200021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200021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95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238510</xdr:colOff>
      <xdr:row>0</xdr:row>
      <xdr:rowOff>1143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0"/>
          <a:ext cx="1181485" cy="11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0" name="Picture 3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248035</xdr:colOff>
      <xdr:row>0</xdr:row>
      <xdr:rowOff>1143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0"/>
          <a:ext cx="1191010" cy="11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49" name="Picture 3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147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59" name="Picture 32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676660</xdr:colOff>
      <xdr:row>0</xdr:row>
      <xdr:rowOff>1143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53020" y="38100"/>
          <a:ext cx="857635" cy="11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200021</xdr:colOff>
      <xdr:row>0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28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8" name="Picture 3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9" name="Picture 3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0" name="Picture 3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1" name="Picture 3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1814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1814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1814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1814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857630</xdr:colOff>
      <xdr:row>0</xdr:row>
      <xdr:rowOff>1143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197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1752599</xdr:colOff>
      <xdr:row>0</xdr:row>
      <xdr:rowOff>0</xdr:rowOff>
    </xdr:from>
    <xdr:to>
      <xdr:col>3</xdr:col>
      <xdr:colOff>2514600</xdr:colOff>
      <xdr:row>3</xdr:row>
      <xdr:rowOff>43032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876674" y="80793"/>
          <a:ext cx="1095376" cy="61453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124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5815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467105</xdr:colOff>
      <xdr:row>0</xdr:row>
      <xdr:rowOff>1143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81977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811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Hoja1"/>
      <sheetName val="JUNIO 2022"/>
      <sheetName val="JULIO 2022"/>
      <sheetName val="AGOSTO 2022"/>
      <sheetName val="SEPTIEMBRE 2022"/>
      <sheetName val="OCTUBRE 2022"/>
      <sheetName val="NOVIEMBRE 2011"/>
      <sheetName val="DICIEMBRE 202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D27">
            <v>24444699.899999999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Hoja1"/>
      <sheetName val="NOV 2021"/>
      <sheetName val="DIC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F25">
            <v>73349815.989999995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opLeftCell="A37" workbookViewId="0">
      <selection activeCell="J72" sqref="J72"/>
    </sheetView>
  </sheetViews>
  <sheetFormatPr baseColWidth="10" defaultRowHeight="18" customHeight="1"/>
  <cols>
    <col min="1" max="1" width="11.42578125" style="66"/>
    <col min="2" max="2" width="12.42578125" style="78" customWidth="1"/>
    <col min="3" max="3" width="15.42578125" style="78" customWidth="1"/>
    <col min="4" max="4" width="40.85546875" style="78" customWidth="1"/>
    <col min="5" max="5" width="17" style="170" customWidth="1"/>
    <col min="6" max="6" width="16.28515625" style="71" customWidth="1"/>
    <col min="7" max="7" width="24.5703125" style="66" customWidth="1"/>
    <col min="8" max="16384" width="11.42578125" style="66"/>
  </cols>
  <sheetData>
    <row r="1" spans="2:7" s="61" customFormat="1" ht="18" customHeight="1">
      <c r="B1" s="62"/>
      <c r="C1" s="63"/>
      <c r="D1" s="62"/>
      <c r="E1" s="168"/>
      <c r="F1" s="29"/>
      <c r="G1" s="30"/>
    </row>
    <row r="2" spans="2:7" s="61" customFormat="1" ht="18" customHeight="1">
      <c r="B2" s="62"/>
      <c r="C2" s="63"/>
      <c r="D2" s="62"/>
      <c r="E2" s="168"/>
      <c r="F2" s="29"/>
      <c r="G2" s="30"/>
    </row>
    <row r="3" spans="2:7" s="61" customFormat="1" ht="18" customHeight="1">
      <c r="B3" s="62"/>
      <c r="C3" s="63"/>
      <c r="D3" s="62"/>
      <c r="E3" s="168"/>
      <c r="F3" s="29"/>
      <c r="G3" s="30"/>
    </row>
    <row r="4" spans="2:7" s="61" customFormat="1" ht="18" customHeight="1">
      <c r="B4" s="193" t="s">
        <v>9</v>
      </c>
      <c r="C4" s="193"/>
      <c r="D4" s="193"/>
      <c r="E4" s="193"/>
      <c r="F4" s="193"/>
      <c r="G4" s="193"/>
    </row>
    <row r="5" spans="2:7" s="61" customFormat="1" ht="18" customHeight="1">
      <c r="B5" s="193" t="s">
        <v>8</v>
      </c>
      <c r="C5" s="193"/>
      <c r="D5" s="193"/>
      <c r="E5" s="193"/>
      <c r="F5" s="193"/>
      <c r="G5" s="193"/>
    </row>
    <row r="6" spans="2:7" s="61" customFormat="1" ht="18" customHeight="1" thickBot="1">
      <c r="B6" s="193" t="s">
        <v>78</v>
      </c>
      <c r="C6" s="193"/>
      <c r="D6" s="193"/>
      <c r="E6" s="193"/>
      <c r="F6" s="193"/>
      <c r="G6" s="193"/>
    </row>
    <row r="7" spans="2:7" ht="18" customHeight="1" thickBot="1">
      <c r="B7" s="194" t="s">
        <v>7</v>
      </c>
      <c r="C7" s="195"/>
      <c r="D7" s="195"/>
      <c r="E7" s="195"/>
      <c r="F7" s="195"/>
      <c r="G7" s="196"/>
    </row>
    <row r="8" spans="2:7" ht="18" customHeight="1" thickBot="1">
      <c r="B8" s="44"/>
      <c r="C8" s="45"/>
      <c r="D8" s="46"/>
      <c r="E8" s="47"/>
      <c r="F8" s="68"/>
      <c r="G8" s="48" t="s">
        <v>6</v>
      </c>
    </row>
    <row r="9" spans="2:7" ht="18" customHeight="1">
      <c r="B9" s="148" t="s">
        <v>0</v>
      </c>
      <c r="C9" s="149" t="s">
        <v>13</v>
      </c>
      <c r="D9" s="149" t="s">
        <v>2</v>
      </c>
      <c r="E9" s="150" t="s">
        <v>3</v>
      </c>
      <c r="F9" s="150" t="s">
        <v>4</v>
      </c>
      <c r="G9" s="151" t="s">
        <v>5</v>
      </c>
    </row>
    <row r="10" spans="2:7" s="70" customFormat="1" ht="18" customHeight="1">
      <c r="B10" s="157">
        <v>44895</v>
      </c>
      <c r="C10" s="161"/>
      <c r="D10" s="159" t="s">
        <v>6</v>
      </c>
      <c r="E10" s="158"/>
      <c r="F10" s="158"/>
      <c r="G10" s="158">
        <v>12033564.65</v>
      </c>
    </row>
    <row r="11" spans="2:7" s="70" customFormat="1" ht="18" customHeight="1">
      <c r="B11" s="157">
        <v>44896</v>
      </c>
      <c r="C11" s="159"/>
      <c r="D11" s="160"/>
      <c r="E11" s="158">
        <v>580625</v>
      </c>
      <c r="F11" s="158"/>
      <c r="G11" s="158">
        <f>SUM(G10+E11-F11)</f>
        <v>12614189.65</v>
      </c>
    </row>
    <row r="12" spans="2:7" s="70" customFormat="1" ht="18" customHeight="1">
      <c r="B12" s="157">
        <v>44896</v>
      </c>
      <c r="C12" s="161" t="s">
        <v>153</v>
      </c>
      <c r="D12" s="160" t="s">
        <v>63</v>
      </c>
      <c r="E12" s="158"/>
      <c r="F12" s="158">
        <v>775500</v>
      </c>
      <c r="G12" s="158">
        <f t="shared" ref="G12:G75" si="0">SUM(G11+E12-F12)</f>
        <v>11838689.65</v>
      </c>
    </row>
    <row r="13" spans="2:7" s="70" customFormat="1" ht="18" customHeight="1">
      <c r="B13" s="157">
        <v>44897</v>
      </c>
      <c r="C13" s="161"/>
      <c r="D13" s="162"/>
      <c r="E13" s="158">
        <v>558640</v>
      </c>
      <c r="F13" s="158"/>
      <c r="G13" s="158">
        <f t="shared" si="0"/>
        <v>12397329.65</v>
      </c>
    </row>
    <row r="14" spans="2:7" s="70" customFormat="1" ht="18" customHeight="1">
      <c r="B14" s="157">
        <v>44897</v>
      </c>
      <c r="C14" s="161" t="s">
        <v>107</v>
      </c>
      <c r="D14" s="162" t="s">
        <v>55</v>
      </c>
      <c r="E14" s="158">
        <v>1430000</v>
      </c>
      <c r="F14" s="158"/>
      <c r="G14" s="158">
        <f t="shared" si="0"/>
        <v>13827329.65</v>
      </c>
    </row>
    <row r="15" spans="2:7" s="70" customFormat="1" ht="18" customHeight="1">
      <c r="B15" s="157">
        <v>44898</v>
      </c>
      <c r="C15" s="161"/>
      <c r="D15" s="162"/>
      <c r="E15" s="158">
        <v>278720</v>
      </c>
      <c r="F15" s="158"/>
      <c r="G15" s="158">
        <f t="shared" si="0"/>
        <v>14106049.65</v>
      </c>
    </row>
    <row r="16" spans="2:7" ht="18" customHeight="1">
      <c r="B16" s="157">
        <v>44899</v>
      </c>
      <c r="C16" s="161"/>
      <c r="D16" s="162"/>
      <c r="E16" s="158">
        <v>151780</v>
      </c>
      <c r="F16" s="158"/>
      <c r="G16" s="158">
        <f t="shared" si="0"/>
        <v>14257829.65</v>
      </c>
    </row>
    <row r="17" spans="2:7" ht="18" customHeight="1">
      <c r="B17" s="157">
        <v>44900</v>
      </c>
      <c r="C17" s="159"/>
      <c r="D17" s="159"/>
      <c r="E17" s="158">
        <v>614680</v>
      </c>
      <c r="F17" s="158"/>
      <c r="G17" s="158">
        <f t="shared" si="0"/>
        <v>14872509.65</v>
      </c>
    </row>
    <row r="18" spans="2:7" ht="18" customHeight="1">
      <c r="B18" s="157">
        <v>44901</v>
      </c>
      <c r="C18" s="159"/>
      <c r="D18" s="161"/>
      <c r="E18" s="158">
        <v>609215</v>
      </c>
      <c r="F18" s="158"/>
      <c r="G18" s="158">
        <f t="shared" si="0"/>
        <v>15481724.65</v>
      </c>
    </row>
    <row r="19" spans="2:7" ht="18" customHeight="1">
      <c r="B19" s="157">
        <v>44901</v>
      </c>
      <c r="C19" s="161" t="s">
        <v>154</v>
      </c>
      <c r="D19" s="160" t="s">
        <v>63</v>
      </c>
      <c r="E19" s="158"/>
      <c r="F19" s="158">
        <v>200700</v>
      </c>
      <c r="G19" s="158">
        <f t="shared" si="0"/>
        <v>15281024.65</v>
      </c>
    </row>
    <row r="20" spans="2:7" ht="18" customHeight="1">
      <c r="B20" s="157">
        <v>44901</v>
      </c>
      <c r="C20" s="161" t="s">
        <v>116</v>
      </c>
      <c r="D20" s="162" t="s">
        <v>60</v>
      </c>
      <c r="E20" s="158"/>
      <c r="F20" s="158">
        <v>9041250</v>
      </c>
      <c r="G20" s="158">
        <f t="shared" si="0"/>
        <v>6239774.6500000004</v>
      </c>
    </row>
    <row r="21" spans="2:7" ht="18" customHeight="1">
      <c r="B21" s="157">
        <v>44902</v>
      </c>
      <c r="C21" s="159"/>
      <c r="D21" s="161"/>
      <c r="E21" s="158">
        <v>601535</v>
      </c>
      <c r="F21" s="158"/>
      <c r="G21" s="158">
        <f t="shared" si="0"/>
        <v>6841309.6500000004</v>
      </c>
    </row>
    <row r="22" spans="2:7" ht="18" customHeight="1">
      <c r="B22" s="157">
        <v>44903</v>
      </c>
      <c r="C22" s="159"/>
      <c r="D22" s="161"/>
      <c r="E22" s="158">
        <v>577740</v>
      </c>
      <c r="F22" s="158"/>
      <c r="G22" s="158">
        <f t="shared" si="0"/>
        <v>7419049.6500000004</v>
      </c>
    </row>
    <row r="23" spans="2:7" ht="18" customHeight="1">
      <c r="B23" s="157">
        <v>44904</v>
      </c>
      <c r="C23" s="159"/>
      <c r="D23" s="161"/>
      <c r="E23" s="158">
        <v>564405</v>
      </c>
      <c r="F23" s="158"/>
      <c r="G23" s="158">
        <f t="shared" si="0"/>
        <v>7983454.6500000004</v>
      </c>
    </row>
    <row r="24" spans="2:7" ht="18" customHeight="1">
      <c r="B24" s="157">
        <v>44905</v>
      </c>
      <c r="C24" s="161"/>
      <c r="D24" s="162"/>
      <c r="E24" s="158">
        <v>273560</v>
      </c>
      <c r="F24" s="158"/>
      <c r="G24" s="158">
        <f t="shared" si="0"/>
        <v>8257014.6500000004</v>
      </c>
    </row>
    <row r="25" spans="2:7" ht="18" customHeight="1">
      <c r="B25" s="157">
        <v>44906</v>
      </c>
      <c r="C25" s="159"/>
      <c r="D25" s="161"/>
      <c r="E25" s="158">
        <v>156815</v>
      </c>
      <c r="F25" s="158"/>
      <c r="G25" s="158">
        <f t="shared" si="0"/>
        <v>8413829.6500000004</v>
      </c>
    </row>
    <row r="26" spans="2:7" ht="18" customHeight="1">
      <c r="B26" s="157">
        <v>44907</v>
      </c>
      <c r="C26" s="159"/>
      <c r="D26" s="159"/>
      <c r="E26" s="158">
        <v>611600</v>
      </c>
      <c r="F26" s="158"/>
      <c r="G26" s="158">
        <f t="shared" si="0"/>
        <v>9025429.6500000004</v>
      </c>
    </row>
    <row r="27" spans="2:7" ht="18" customHeight="1">
      <c r="B27" s="157">
        <v>44907</v>
      </c>
      <c r="C27" s="161" t="s">
        <v>108</v>
      </c>
      <c r="D27" s="162" t="s">
        <v>109</v>
      </c>
      <c r="E27" s="158">
        <v>320000</v>
      </c>
      <c r="F27" s="158"/>
      <c r="G27" s="158">
        <f t="shared" si="0"/>
        <v>9345429.6500000004</v>
      </c>
    </row>
    <row r="28" spans="2:7" ht="18" customHeight="1">
      <c r="B28" s="157">
        <v>44907</v>
      </c>
      <c r="C28" s="161" t="s">
        <v>110</v>
      </c>
      <c r="D28" s="162" t="s">
        <v>109</v>
      </c>
      <c r="E28" s="158">
        <v>640000</v>
      </c>
      <c r="F28" s="158"/>
      <c r="G28" s="158">
        <f t="shared" si="0"/>
        <v>9985429.6500000004</v>
      </c>
    </row>
    <row r="29" spans="2:7" ht="18" customHeight="1">
      <c r="B29" s="157">
        <v>44907</v>
      </c>
      <c r="C29" s="161" t="s">
        <v>111</v>
      </c>
      <c r="D29" s="162" t="s">
        <v>112</v>
      </c>
      <c r="E29" s="158">
        <v>31960194.120000001</v>
      </c>
      <c r="F29" s="158"/>
      <c r="G29" s="158">
        <f t="shared" si="0"/>
        <v>41945623.770000003</v>
      </c>
    </row>
    <row r="30" spans="2:7" ht="18" customHeight="1">
      <c r="B30" s="157">
        <v>44908</v>
      </c>
      <c r="C30" s="161"/>
      <c r="D30" s="162"/>
      <c r="E30" s="158">
        <f>581535+75</f>
        <v>581610</v>
      </c>
      <c r="F30" s="158"/>
      <c r="G30" s="158">
        <f t="shared" si="0"/>
        <v>42527233.770000003</v>
      </c>
    </row>
    <row r="31" spans="2:7" ht="18" customHeight="1">
      <c r="B31" s="157">
        <v>44909</v>
      </c>
      <c r="C31" s="161"/>
      <c r="D31" s="162"/>
      <c r="E31" s="158">
        <v>1314155.6000000001</v>
      </c>
      <c r="F31" s="158"/>
      <c r="G31" s="158">
        <f t="shared" si="0"/>
        <v>43841389.370000005</v>
      </c>
    </row>
    <row r="32" spans="2:7" ht="18" customHeight="1">
      <c r="B32" s="157">
        <v>44910</v>
      </c>
      <c r="C32" s="159"/>
      <c r="D32" s="159"/>
      <c r="E32" s="158">
        <v>564110</v>
      </c>
      <c r="F32" s="158"/>
      <c r="G32" s="158">
        <f t="shared" si="0"/>
        <v>44405499.370000005</v>
      </c>
    </row>
    <row r="33" spans="2:7" ht="18" customHeight="1">
      <c r="B33" s="157">
        <v>44911</v>
      </c>
      <c r="C33" s="161"/>
      <c r="D33" s="162"/>
      <c r="E33" s="158">
        <v>531795</v>
      </c>
      <c r="F33" s="158"/>
      <c r="G33" s="158">
        <f t="shared" si="0"/>
        <v>44937294.370000005</v>
      </c>
    </row>
    <row r="34" spans="2:7" ht="18" customHeight="1">
      <c r="B34" s="157">
        <v>44911</v>
      </c>
      <c r="C34" s="161" t="s">
        <v>117</v>
      </c>
      <c r="D34" s="162" t="s">
        <v>118</v>
      </c>
      <c r="E34" s="158"/>
      <c r="F34" s="158">
        <v>1780148</v>
      </c>
      <c r="G34" s="158">
        <f t="shared" si="0"/>
        <v>43157146.370000005</v>
      </c>
    </row>
    <row r="35" spans="2:7" ht="18" customHeight="1">
      <c r="B35" s="157">
        <v>44911</v>
      </c>
      <c r="C35" s="161" t="s">
        <v>119</v>
      </c>
      <c r="D35" s="162" t="s">
        <v>120</v>
      </c>
      <c r="E35" s="158"/>
      <c r="F35" s="158">
        <v>2169900</v>
      </c>
      <c r="G35" s="158">
        <f t="shared" si="0"/>
        <v>40987246.370000005</v>
      </c>
    </row>
    <row r="36" spans="2:7" ht="18" customHeight="1">
      <c r="B36" s="157">
        <v>44912</v>
      </c>
      <c r="C36" s="161"/>
      <c r="D36" s="162"/>
      <c r="E36" s="158">
        <v>280375</v>
      </c>
      <c r="F36" s="158"/>
      <c r="G36" s="158">
        <f t="shared" si="0"/>
        <v>41267621.370000005</v>
      </c>
    </row>
    <row r="37" spans="2:7" ht="18" customHeight="1">
      <c r="B37" s="157">
        <v>44913</v>
      </c>
      <c r="C37" s="159"/>
      <c r="D37" s="159"/>
      <c r="E37" s="158">
        <v>178660</v>
      </c>
      <c r="F37" s="158"/>
      <c r="G37" s="158">
        <f t="shared" si="0"/>
        <v>41446281.370000005</v>
      </c>
    </row>
    <row r="38" spans="2:7" ht="18" customHeight="1">
      <c r="B38" s="157">
        <v>44914</v>
      </c>
      <c r="C38" s="159"/>
      <c r="D38" s="161"/>
      <c r="E38" s="158">
        <v>582265</v>
      </c>
      <c r="F38" s="158"/>
      <c r="G38" s="158">
        <f t="shared" si="0"/>
        <v>42028546.370000005</v>
      </c>
    </row>
    <row r="39" spans="2:7" ht="18" customHeight="1">
      <c r="B39" s="157">
        <v>44914</v>
      </c>
      <c r="C39" s="161" t="s">
        <v>121</v>
      </c>
      <c r="D39" s="162" t="s">
        <v>122</v>
      </c>
      <c r="E39" s="158"/>
      <c r="F39" s="158">
        <v>1233100</v>
      </c>
      <c r="G39" s="158">
        <f t="shared" si="0"/>
        <v>40795446.370000005</v>
      </c>
    </row>
    <row r="40" spans="2:7" ht="18" customHeight="1">
      <c r="B40" s="157">
        <v>44914</v>
      </c>
      <c r="C40" s="161" t="s">
        <v>155</v>
      </c>
      <c r="D40" s="160" t="s">
        <v>63</v>
      </c>
      <c r="E40" s="158"/>
      <c r="F40" s="158">
        <v>5700</v>
      </c>
      <c r="G40" s="158">
        <f t="shared" si="0"/>
        <v>40789746.370000005</v>
      </c>
    </row>
    <row r="41" spans="2:7" ht="18" customHeight="1">
      <c r="B41" s="157">
        <v>44914</v>
      </c>
      <c r="C41" s="161" t="s">
        <v>123</v>
      </c>
      <c r="D41" s="162" t="s">
        <v>124</v>
      </c>
      <c r="E41" s="158"/>
      <c r="F41" s="158">
        <v>31860</v>
      </c>
      <c r="G41" s="158">
        <f t="shared" si="0"/>
        <v>40757886.370000005</v>
      </c>
    </row>
    <row r="42" spans="2:7" ht="18" customHeight="1">
      <c r="B42" s="157">
        <v>44914</v>
      </c>
      <c r="C42" s="161" t="s">
        <v>125</v>
      </c>
      <c r="D42" s="160" t="s">
        <v>126</v>
      </c>
      <c r="E42" s="158"/>
      <c r="F42" s="158">
        <v>7646400</v>
      </c>
      <c r="G42" s="158">
        <f t="shared" si="0"/>
        <v>33111486.370000005</v>
      </c>
    </row>
    <row r="43" spans="2:7" ht="18" customHeight="1">
      <c r="B43" s="157">
        <v>44914</v>
      </c>
      <c r="C43" s="161" t="s">
        <v>127</v>
      </c>
      <c r="D43" s="160" t="s">
        <v>128</v>
      </c>
      <c r="E43" s="158"/>
      <c r="F43" s="158">
        <v>165200</v>
      </c>
      <c r="G43" s="158">
        <f t="shared" si="0"/>
        <v>32946286.370000005</v>
      </c>
    </row>
    <row r="44" spans="2:7" ht="18" customHeight="1">
      <c r="B44" s="157">
        <v>44915</v>
      </c>
      <c r="C44" s="159"/>
      <c r="D44" s="159"/>
      <c r="E44" s="158">
        <v>537925</v>
      </c>
      <c r="F44" s="158"/>
      <c r="G44" s="158">
        <f t="shared" si="0"/>
        <v>33484211.370000005</v>
      </c>
    </row>
    <row r="45" spans="2:7" ht="18" customHeight="1">
      <c r="B45" s="157">
        <v>44915</v>
      </c>
      <c r="C45" s="161" t="s">
        <v>160</v>
      </c>
      <c r="D45" s="160" t="s">
        <v>161</v>
      </c>
      <c r="E45" s="158"/>
      <c r="F45" s="158">
        <v>6054728.8300000001</v>
      </c>
      <c r="G45" s="158">
        <f t="shared" si="0"/>
        <v>27429482.540000007</v>
      </c>
    </row>
    <row r="46" spans="2:7" ht="18" customHeight="1">
      <c r="B46" s="157">
        <v>44915</v>
      </c>
      <c r="C46" s="161" t="s">
        <v>129</v>
      </c>
      <c r="D46" s="160" t="s">
        <v>130</v>
      </c>
      <c r="E46" s="158"/>
      <c r="F46" s="158">
        <v>4822850.28</v>
      </c>
      <c r="G46" s="158">
        <f t="shared" si="0"/>
        <v>22606632.260000005</v>
      </c>
    </row>
    <row r="47" spans="2:7" ht="18" customHeight="1">
      <c r="B47" s="157">
        <v>44915</v>
      </c>
      <c r="C47" s="161" t="s">
        <v>132</v>
      </c>
      <c r="D47" s="160" t="s">
        <v>131</v>
      </c>
      <c r="E47" s="158"/>
      <c r="F47" s="158">
        <v>1338686.3999999999</v>
      </c>
      <c r="G47" s="158">
        <f t="shared" si="0"/>
        <v>21267945.860000007</v>
      </c>
    </row>
    <row r="48" spans="2:7" ht="18" customHeight="1">
      <c r="B48" s="157">
        <v>44915</v>
      </c>
      <c r="C48" s="161" t="s">
        <v>133</v>
      </c>
      <c r="D48" s="162" t="s">
        <v>134</v>
      </c>
      <c r="E48" s="158"/>
      <c r="F48" s="158">
        <v>1811300</v>
      </c>
      <c r="G48" s="158">
        <f t="shared" si="0"/>
        <v>19456645.860000007</v>
      </c>
    </row>
    <row r="49" spans="2:7" ht="18" customHeight="1">
      <c r="B49" s="157">
        <v>44916</v>
      </c>
      <c r="C49" s="159"/>
      <c r="D49" s="161"/>
      <c r="E49" s="158">
        <v>522225</v>
      </c>
      <c r="F49" s="158"/>
      <c r="G49" s="158">
        <f t="shared" si="0"/>
        <v>19978870.860000007</v>
      </c>
    </row>
    <row r="50" spans="2:7" ht="18" customHeight="1">
      <c r="B50" s="157">
        <v>44916</v>
      </c>
      <c r="C50" s="161" t="s">
        <v>135</v>
      </c>
      <c r="D50" s="160" t="s">
        <v>136</v>
      </c>
      <c r="E50" s="158"/>
      <c r="F50" s="158">
        <v>3833760.06</v>
      </c>
      <c r="G50" s="158">
        <f t="shared" si="0"/>
        <v>16145110.800000006</v>
      </c>
    </row>
    <row r="51" spans="2:7" ht="18" customHeight="1">
      <c r="B51" s="157">
        <v>44916</v>
      </c>
      <c r="C51" s="161" t="s">
        <v>137</v>
      </c>
      <c r="D51" s="160" t="s">
        <v>138</v>
      </c>
      <c r="E51" s="158"/>
      <c r="F51" s="158">
        <v>1445122.4</v>
      </c>
      <c r="G51" s="158">
        <f t="shared" si="0"/>
        <v>14699988.400000006</v>
      </c>
    </row>
    <row r="52" spans="2:7" ht="18" customHeight="1">
      <c r="B52" s="157">
        <v>44916</v>
      </c>
      <c r="C52" s="161" t="s">
        <v>139</v>
      </c>
      <c r="D52" s="160" t="s">
        <v>140</v>
      </c>
      <c r="E52" s="158"/>
      <c r="F52" s="158">
        <v>6993461.9900000002</v>
      </c>
      <c r="G52" s="158">
        <f t="shared" si="0"/>
        <v>7706526.4100000057</v>
      </c>
    </row>
    <row r="53" spans="2:7" ht="18" customHeight="1">
      <c r="B53" s="157">
        <v>44916</v>
      </c>
      <c r="C53" s="161" t="s">
        <v>141</v>
      </c>
      <c r="D53" s="160" t="s">
        <v>142</v>
      </c>
      <c r="E53" s="158"/>
      <c r="F53" s="158">
        <v>9449875.1799999997</v>
      </c>
      <c r="G53" s="158">
        <f t="shared" si="0"/>
        <v>-1743348.769999994</v>
      </c>
    </row>
    <row r="54" spans="2:7" ht="18" customHeight="1">
      <c r="B54" s="157">
        <v>44916</v>
      </c>
      <c r="C54" s="161" t="s">
        <v>156</v>
      </c>
      <c r="D54" s="160" t="s">
        <v>63</v>
      </c>
      <c r="E54" s="158"/>
      <c r="F54" s="158">
        <v>1191200</v>
      </c>
      <c r="G54" s="158">
        <f t="shared" si="0"/>
        <v>-2934548.769999994</v>
      </c>
    </row>
    <row r="55" spans="2:7" ht="18" customHeight="1">
      <c r="B55" s="157">
        <v>44916</v>
      </c>
      <c r="C55" s="161" t="s">
        <v>143</v>
      </c>
      <c r="D55" s="160" t="s">
        <v>144</v>
      </c>
      <c r="E55" s="158"/>
      <c r="F55" s="158">
        <v>2411000</v>
      </c>
      <c r="G55" s="158">
        <f t="shared" si="0"/>
        <v>-5345548.769999994</v>
      </c>
    </row>
    <row r="56" spans="2:7" ht="18" customHeight="1">
      <c r="B56" s="157">
        <v>44916</v>
      </c>
      <c r="C56" s="161" t="s">
        <v>157</v>
      </c>
      <c r="D56" s="160" t="s">
        <v>63</v>
      </c>
      <c r="E56" s="158"/>
      <c r="F56" s="158">
        <v>986100</v>
      </c>
      <c r="G56" s="158">
        <f t="shared" si="0"/>
        <v>-6331648.769999994</v>
      </c>
    </row>
    <row r="57" spans="2:7" ht="18" customHeight="1">
      <c r="B57" s="157">
        <v>44916</v>
      </c>
      <c r="C57" s="161" t="s">
        <v>158</v>
      </c>
      <c r="D57" s="160" t="s">
        <v>63</v>
      </c>
      <c r="E57" s="158"/>
      <c r="F57" s="158">
        <v>873350</v>
      </c>
      <c r="G57" s="158">
        <f t="shared" si="0"/>
        <v>-7204998.769999994</v>
      </c>
    </row>
    <row r="58" spans="2:7" ht="18" customHeight="1">
      <c r="B58" s="157">
        <v>44917</v>
      </c>
      <c r="C58" s="159"/>
      <c r="D58" s="161"/>
      <c r="E58" s="158">
        <v>521895</v>
      </c>
      <c r="F58" s="158"/>
      <c r="G58" s="158">
        <f t="shared" si="0"/>
        <v>-6683103.769999994</v>
      </c>
    </row>
    <row r="59" spans="2:7" ht="18" customHeight="1">
      <c r="B59" s="157">
        <v>44917</v>
      </c>
      <c r="C59" s="161" t="s">
        <v>145</v>
      </c>
      <c r="D59" s="160" t="s">
        <v>146</v>
      </c>
      <c r="E59" s="158"/>
      <c r="F59" s="158">
        <v>104996.4</v>
      </c>
      <c r="G59" s="158">
        <f t="shared" si="0"/>
        <v>-6788100.1699999943</v>
      </c>
    </row>
    <row r="60" spans="2:7" ht="18" customHeight="1">
      <c r="B60" s="157">
        <v>44917</v>
      </c>
      <c r="C60" s="161" t="s">
        <v>147</v>
      </c>
      <c r="D60" s="160" t="s">
        <v>148</v>
      </c>
      <c r="E60" s="158"/>
      <c r="F60" s="158">
        <v>4561880</v>
      </c>
      <c r="G60" s="158">
        <f t="shared" si="0"/>
        <v>-11349980.169999994</v>
      </c>
    </row>
    <row r="61" spans="2:7" ht="18" customHeight="1">
      <c r="B61" s="157">
        <v>44918</v>
      </c>
      <c r="C61" s="161"/>
      <c r="D61" s="162"/>
      <c r="E61" s="158">
        <v>458625</v>
      </c>
      <c r="F61" s="158"/>
      <c r="G61" s="158">
        <f t="shared" si="0"/>
        <v>-10891355.169999994</v>
      </c>
    </row>
    <row r="62" spans="2:7" ht="18" customHeight="1">
      <c r="B62" s="157">
        <v>44918</v>
      </c>
      <c r="C62" s="161" t="s">
        <v>150</v>
      </c>
      <c r="D62" s="160" t="s">
        <v>149</v>
      </c>
      <c r="E62" s="158"/>
      <c r="F62" s="158">
        <v>2162248.4900000002</v>
      </c>
      <c r="G62" s="158">
        <f t="shared" si="0"/>
        <v>-13053603.659999995</v>
      </c>
    </row>
    <row r="63" spans="2:7" ht="18" customHeight="1">
      <c r="B63" s="157">
        <v>44918</v>
      </c>
      <c r="C63" s="161" t="s">
        <v>151</v>
      </c>
      <c r="D63" s="160" t="s">
        <v>152</v>
      </c>
      <c r="E63" s="158"/>
      <c r="F63" s="158">
        <v>740642.1</v>
      </c>
      <c r="G63" s="158">
        <f t="shared" si="0"/>
        <v>-13794245.759999994</v>
      </c>
    </row>
    <row r="64" spans="2:7" ht="18" customHeight="1">
      <c r="B64" s="157">
        <v>44918</v>
      </c>
      <c r="C64" s="161" t="s">
        <v>159</v>
      </c>
      <c r="D64" s="160" t="s">
        <v>63</v>
      </c>
      <c r="E64" s="158"/>
      <c r="F64" s="158">
        <v>698200</v>
      </c>
      <c r="G64" s="158">
        <f t="shared" si="0"/>
        <v>-14492445.759999994</v>
      </c>
    </row>
    <row r="65" spans="2:7" ht="18" customHeight="1">
      <c r="B65" s="157">
        <v>44918</v>
      </c>
      <c r="C65" s="161" t="s">
        <v>101</v>
      </c>
      <c r="D65" s="160" t="s">
        <v>102</v>
      </c>
      <c r="E65" s="158"/>
      <c r="F65" s="158"/>
      <c r="G65" s="158">
        <f t="shared" si="0"/>
        <v>-14492445.759999994</v>
      </c>
    </row>
    <row r="66" spans="2:7" ht="18" customHeight="1">
      <c r="B66" s="157">
        <v>44919</v>
      </c>
      <c r="C66" s="161"/>
      <c r="D66" s="162"/>
      <c r="E66" s="158">
        <v>202935</v>
      </c>
      <c r="F66" s="158"/>
      <c r="G66" s="158">
        <f t="shared" si="0"/>
        <v>-14289510.759999994</v>
      </c>
    </row>
    <row r="67" spans="2:7" ht="18" customHeight="1">
      <c r="B67" s="157">
        <v>44920</v>
      </c>
      <c r="C67" s="161"/>
      <c r="D67" s="161"/>
      <c r="E67" s="158">
        <v>109615</v>
      </c>
      <c r="F67" s="158"/>
      <c r="G67" s="158">
        <f t="shared" si="0"/>
        <v>-14179895.759999994</v>
      </c>
    </row>
    <row r="68" spans="2:7" ht="18" customHeight="1">
      <c r="B68" s="157"/>
      <c r="C68" s="161"/>
      <c r="D68" s="161"/>
      <c r="E68" s="158"/>
      <c r="F68" s="158"/>
      <c r="G68" s="158"/>
    </row>
    <row r="69" spans="2:7" ht="18" customHeight="1">
      <c r="B69" s="157"/>
      <c r="C69" s="161"/>
      <c r="D69" s="161"/>
      <c r="E69" s="158"/>
      <c r="F69" s="158"/>
      <c r="G69" s="158"/>
    </row>
    <row r="70" spans="2:7" ht="18" customHeight="1">
      <c r="B70" s="157">
        <v>44921</v>
      </c>
      <c r="C70" s="159"/>
      <c r="D70" s="159"/>
      <c r="E70" s="158">
        <v>463310</v>
      </c>
      <c r="F70" s="158"/>
      <c r="G70" s="158">
        <f>SUM(G67+E70-F70)</f>
        <v>-13716585.759999994</v>
      </c>
    </row>
    <row r="71" spans="2:7" ht="18" customHeight="1">
      <c r="B71" s="157">
        <v>44922</v>
      </c>
      <c r="C71" s="159"/>
      <c r="D71" s="161"/>
      <c r="E71" s="158">
        <v>458910</v>
      </c>
      <c r="F71" s="158"/>
      <c r="G71" s="158">
        <f t="shared" si="0"/>
        <v>-13257675.759999994</v>
      </c>
    </row>
    <row r="72" spans="2:7" ht="18" customHeight="1">
      <c r="B72" s="157">
        <v>44923</v>
      </c>
      <c r="C72" s="161"/>
      <c r="D72" s="161"/>
      <c r="E72" s="158">
        <v>461870</v>
      </c>
      <c r="F72" s="158"/>
      <c r="G72" s="158">
        <f t="shared" si="0"/>
        <v>-12795805.759999994</v>
      </c>
    </row>
    <row r="73" spans="2:7" ht="18" customHeight="1">
      <c r="B73" s="157">
        <v>44924</v>
      </c>
      <c r="C73" s="161"/>
      <c r="D73" s="161"/>
      <c r="E73" s="158">
        <v>426655</v>
      </c>
      <c r="F73" s="158"/>
      <c r="G73" s="158">
        <f t="shared" si="0"/>
        <v>-12369150.759999994</v>
      </c>
    </row>
    <row r="74" spans="2:7" ht="18" customHeight="1">
      <c r="B74" s="157">
        <v>44925</v>
      </c>
      <c r="C74" s="161"/>
      <c r="D74" s="161"/>
      <c r="E74" s="158">
        <v>405980</v>
      </c>
      <c r="F74" s="158"/>
      <c r="G74" s="158">
        <f t="shared" si="0"/>
        <v>-11963170.759999994</v>
      </c>
    </row>
    <row r="75" spans="2:7" ht="18" customHeight="1">
      <c r="B75" s="157">
        <v>44926</v>
      </c>
      <c r="C75" s="161"/>
      <c r="D75" s="162"/>
      <c r="E75" s="158">
        <v>177470</v>
      </c>
      <c r="F75" s="158"/>
      <c r="G75" s="158">
        <f t="shared" si="0"/>
        <v>-11785700.759999994</v>
      </c>
    </row>
    <row r="76" spans="2:7" ht="18" customHeight="1" thickBot="1">
      <c r="B76" s="152"/>
      <c r="C76" s="153"/>
      <c r="D76" s="154" t="s">
        <v>11</v>
      </c>
      <c r="E76" s="189">
        <f>SUM(E10:E75)</f>
        <v>48709894.720000006</v>
      </c>
      <c r="F76" s="189">
        <f>SUM(F11:F75)</f>
        <v>72529160.12999998</v>
      </c>
      <c r="G76" s="156"/>
    </row>
    <row r="77" spans="2:7" s="70" customFormat="1" ht="18" customHeight="1">
      <c r="B77" s="73"/>
      <c r="C77" s="74"/>
      <c r="D77" s="75"/>
      <c r="E77" s="76"/>
      <c r="F77" s="77"/>
      <c r="G77" s="77"/>
    </row>
    <row r="78" spans="2:7" s="70" customFormat="1" ht="18" customHeight="1">
      <c r="B78" s="73"/>
      <c r="C78" s="74"/>
      <c r="D78" s="75"/>
      <c r="E78" s="76"/>
      <c r="F78" s="77"/>
      <c r="G78" s="77"/>
    </row>
    <row r="79" spans="2:7" ht="18" customHeight="1">
      <c r="B79" s="26"/>
      <c r="C79" s="27"/>
      <c r="D79" s="28"/>
      <c r="E79" s="64"/>
      <c r="F79" s="49"/>
      <c r="G79" s="43"/>
    </row>
    <row r="80" spans="2:7" ht="18" customHeight="1">
      <c r="B80" s="197" t="s">
        <v>21</v>
      </c>
      <c r="C80" s="197"/>
      <c r="D80" s="50" t="s">
        <v>27</v>
      </c>
      <c r="E80" s="169"/>
      <c r="F80" s="192" t="s">
        <v>25</v>
      </c>
      <c r="G80" s="192"/>
    </row>
    <row r="81" spans="2:7" ht="18" customHeight="1">
      <c r="B81" s="198" t="s">
        <v>22</v>
      </c>
      <c r="C81" s="198"/>
      <c r="D81" s="50" t="s">
        <v>29</v>
      </c>
      <c r="E81" s="169" t="s">
        <v>162</v>
      </c>
      <c r="F81" s="191" t="s">
        <v>19</v>
      </c>
      <c r="G81" s="191"/>
    </row>
    <row r="82" spans="2:7" ht="18" customHeight="1">
      <c r="B82" s="192" t="s">
        <v>23</v>
      </c>
      <c r="C82" s="192"/>
      <c r="D82" s="51" t="s">
        <v>28</v>
      </c>
      <c r="E82" s="166"/>
      <c r="F82" s="190" t="s">
        <v>20</v>
      </c>
      <c r="G82" s="190"/>
    </row>
    <row r="83" spans="2:7" ht="18" customHeight="1">
      <c r="D83" s="79"/>
      <c r="E83" s="56"/>
      <c r="G83" s="72"/>
    </row>
    <row r="84" spans="2:7" ht="18" customHeight="1">
      <c r="D84" s="79"/>
      <c r="E84" s="80"/>
      <c r="G84" s="81"/>
    </row>
    <row r="85" spans="2:7" ht="18" customHeight="1">
      <c r="D85" s="82"/>
      <c r="G85" s="72"/>
    </row>
    <row r="86" spans="2:7" ht="18" customHeight="1">
      <c r="D86" s="82"/>
      <c r="G86" s="72"/>
    </row>
    <row r="95" spans="2:7" ht="18" customHeight="1">
      <c r="C95" s="82"/>
    </row>
    <row r="96" spans="2:7" ht="18" customHeight="1">
      <c r="C96" s="82"/>
    </row>
    <row r="97" spans="3:4" ht="18" customHeight="1">
      <c r="C97" s="82"/>
    </row>
    <row r="98" spans="3:4" ht="18" customHeight="1">
      <c r="C98" s="82"/>
    </row>
    <row r="99" spans="3:4" ht="18" customHeight="1">
      <c r="C99" s="82"/>
    </row>
    <row r="100" spans="3:4" ht="18" customHeight="1">
      <c r="C100" s="82"/>
    </row>
    <row r="101" spans="3:4" ht="18" customHeight="1">
      <c r="C101" s="82"/>
    </row>
    <row r="102" spans="3:4" ht="18" customHeight="1">
      <c r="C102" s="82"/>
    </row>
    <row r="103" spans="3:4" ht="18" customHeight="1">
      <c r="C103" s="82"/>
      <c r="D103" s="84"/>
    </row>
  </sheetData>
  <mergeCells count="10">
    <mergeCell ref="F82:G82"/>
    <mergeCell ref="F81:G81"/>
    <mergeCell ref="F80:G80"/>
    <mergeCell ref="B5:G5"/>
    <mergeCell ref="B4:G4"/>
    <mergeCell ref="B6:G6"/>
    <mergeCell ref="B7:G7"/>
    <mergeCell ref="B80:C80"/>
    <mergeCell ref="B81:C81"/>
    <mergeCell ref="B82:C82"/>
  </mergeCells>
  <pageMargins left="0" right="0" top="0" bottom="0" header="0.19685039370078741" footer="0.15748031496062992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"/>
  <sheetViews>
    <sheetView workbookViewId="0">
      <selection sqref="A1:XFD1048576"/>
    </sheetView>
  </sheetViews>
  <sheetFormatPr baseColWidth="10" defaultRowHeight="15"/>
  <cols>
    <col min="1" max="1" width="11.42578125" style="35"/>
    <col min="2" max="2" width="11.42578125" style="11"/>
    <col min="3" max="3" width="11.42578125" style="9"/>
    <col min="4" max="4" width="11.42578125" style="11"/>
    <col min="5" max="5" width="11.42578125" style="5"/>
    <col min="6" max="6" width="11.42578125" style="35"/>
    <col min="7" max="7" width="11.42578125" style="5"/>
    <col min="8" max="16384" width="11.42578125" style="35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06E8-A9B0-4129-AE63-49746F6A895D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abSelected="1" workbookViewId="0">
      <selection activeCell="J11" sqref="J11"/>
    </sheetView>
  </sheetViews>
  <sheetFormatPr baseColWidth="10" defaultRowHeight="15"/>
  <cols>
    <col min="1" max="1" width="4" style="1" customWidth="1"/>
    <col min="2" max="2" width="11.7109375" style="11" customWidth="1"/>
    <col min="3" max="3" width="19.42578125" style="9" customWidth="1"/>
    <col min="4" max="4" width="40.5703125" style="11" customWidth="1"/>
    <col min="5" max="5" width="15" style="7" customWidth="1"/>
    <col min="6" max="6" width="15.85546875" style="116" customWidth="1"/>
    <col min="7" max="7" width="24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26.42578125" style="5" customWidth="1"/>
    <col min="12" max="12" width="11.42578125" style="5"/>
    <col min="13" max="16384" width="11.42578125" style="1"/>
  </cols>
  <sheetData>
    <row r="1" spans="1:12">
      <c r="B1" s="10"/>
      <c r="C1" s="12"/>
      <c r="D1" s="10"/>
      <c r="E1" s="8"/>
      <c r="F1" s="8"/>
      <c r="G1" s="6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 s="35" customFormat="1">
      <c r="B4" s="10"/>
      <c r="C4" s="12"/>
      <c r="D4" s="10"/>
      <c r="E4" s="8"/>
      <c r="F4" s="8"/>
      <c r="G4" s="6"/>
      <c r="I4" s="5"/>
      <c r="J4" s="5"/>
      <c r="K4" s="5"/>
      <c r="L4" s="5"/>
    </row>
    <row r="5" spans="1:12" ht="18.75">
      <c r="B5" s="193" t="s">
        <v>9</v>
      </c>
      <c r="C5" s="193"/>
      <c r="D5" s="193"/>
      <c r="E5" s="193"/>
      <c r="F5" s="193"/>
      <c r="G5" s="193"/>
    </row>
    <row r="6" spans="1:12" ht="18.75">
      <c r="B6" s="193" t="s">
        <v>8</v>
      </c>
      <c r="C6" s="193"/>
      <c r="D6" s="193"/>
      <c r="E6" s="193"/>
      <c r="F6" s="193"/>
      <c r="G6" s="193"/>
    </row>
    <row r="7" spans="1:12" ht="18.75">
      <c r="B7" s="193" t="s">
        <v>77</v>
      </c>
      <c r="C7" s="193"/>
      <c r="D7" s="193"/>
      <c r="E7" s="193"/>
      <c r="F7" s="193"/>
      <c r="G7" s="193"/>
    </row>
    <row r="8" spans="1:12" ht="16.5" thickBot="1">
      <c r="A8" s="13"/>
      <c r="B8" s="14"/>
      <c r="C8" s="15"/>
      <c r="D8" s="14"/>
      <c r="E8" s="17"/>
      <c r="F8" s="117"/>
      <c r="G8" s="18"/>
    </row>
    <row r="9" spans="1:12" ht="17.25" thickBot="1">
      <c r="A9" s="13"/>
      <c r="B9" s="199" t="s">
        <v>12</v>
      </c>
      <c r="C9" s="200"/>
      <c r="D9" s="200"/>
      <c r="E9" s="200"/>
      <c r="F9" s="200"/>
      <c r="G9" s="201"/>
    </row>
    <row r="10" spans="1:12" ht="16.5" thickBot="1">
      <c r="A10" s="13"/>
      <c r="B10" s="36"/>
      <c r="C10" s="38"/>
      <c r="D10" s="37"/>
      <c r="E10" s="39"/>
      <c r="F10" s="40"/>
      <c r="G10" s="41" t="s">
        <v>6</v>
      </c>
    </row>
    <row r="11" spans="1:12" ht="15.75">
      <c r="A11" s="13"/>
      <c r="B11" s="52" t="s">
        <v>0</v>
      </c>
      <c r="C11" s="53" t="s">
        <v>1</v>
      </c>
      <c r="D11" s="46" t="s">
        <v>2</v>
      </c>
      <c r="E11" s="54" t="s">
        <v>3</v>
      </c>
      <c r="F11" s="147" t="s">
        <v>4</v>
      </c>
      <c r="G11" s="54" t="s">
        <v>5</v>
      </c>
    </row>
    <row r="12" spans="1:12" s="2" customFormat="1" ht="16.5" customHeight="1">
      <c r="A12" s="19"/>
      <c r="B12" s="175">
        <v>44895</v>
      </c>
      <c r="C12" s="176"/>
      <c r="D12" s="177" t="s">
        <v>6</v>
      </c>
      <c r="E12" s="178"/>
      <c r="F12" s="178"/>
      <c r="G12" s="187">
        <v>80114104.290000007</v>
      </c>
      <c r="I12" s="5"/>
      <c r="J12" s="22"/>
      <c r="K12" s="5"/>
      <c r="L12" s="5"/>
    </row>
    <row r="13" spans="1:12" s="2" customFormat="1" ht="16.5" customHeight="1">
      <c r="A13" s="19"/>
      <c r="B13" s="175">
        <v>44896</v>
      </c>
      <c r="C13" s="176"/>
      <c r="D13" s="179"/>
      <c r="E13" s="180">
        <v>313875</v>
      </c>
      <c r="F13" s="181"/>
      <c r="G13" s="188">
        <f>SUM(G12+E13-F13)</f>
        <v>80427979.290000007</v>
      </c>
      <c r="I13" s="5"/>
      <c r="J13" s="5"/>
      <c r="K13" s="5"/>
      <c r="L13" s="5"/>
    </row>
    <row r="14" spans="1:12" s="2" customFormat="1" ht="16.5" customHeight="1">
      <c r="A14" s="19"/>
      <c r="B14" s="175">
        <v>44896</v>
      </c>
      <c r="C14" s="161" t="s">
        <v>62</v>
      </c>
      <c r="D14" s="160" t="s">
        <v>63</v>
      </c>
      <c r="E14" s="158"/>
      <c r="F14" s="158">
        <v>34000</v>
      </c>
      <c r="G14" s="188">
        <f t="shared" ref="G14:G71" si="0">SUM(G13+E14-F14)</f>
        <v>80393979.290000007</v>
      </c>
      <c r="I14" s="5"/>
      <c r="J14" s="5"/>
      <c r="K14" s="5"/>
      <c r="L14" s="5"/>
    </row>
    <row r="15" spans="1:12" ht="15.75" customHeight="1">
      <c r="A15" s="13"/>
      <c r="B15" s="175">
        <v>44897</v>
      </c>
      <c r="C15" s="161"/>
      <c r="D15" s="162"/>
      <c r="E15" s="181">
        <v>325650</v>
      </c>
      <c r="F15" s="181"/>
      <c r="G15" s="188">
        <f t="shared" si="0"/>
        <v>80719629.290000007</v>
      </c>
    </row>
    <row r="16" spans="1:12" s="35" customFormat="1" ht="15.75" customHeight="1">
      <c r="A16" s="13"/>
      <c r="B16" s="175">
        <v>44898</v>
      </c>
      <c r="C16" s="161"/>
      <c r="D16" s="182"/>
      <c r="E16" s="181">
        <v>197280</v>
      </c>
      <c r="F16" s="181"/>
      <c r="G16" s="188">
        <f t="shared" si="0"/>
        <v>80916909.290000007</v>
      </c>
      <c r="I16" s="5"/>
      <c r="J16" s="5"/>
      <c r="K16" s="5"/>
      <c r="L16" s="5"/>
    </row>
    <row r="17" spans="1:12" s="35" customFormat="1" ht="15.75" customHeight="1">
      <c r="A17" s="13"/>
      <c r="B17" s="175">
        <v>44899</v>
      </c>
      <c r="C17" s="161"/>
      <c r="D17" s="162"/>
      <c r="E17" s="181">
        <v>88395</v>
      </c>
      <c r="F17" s="181"/>
      <c r="G17" s="188">
        <f t="shared" si="0"/>
        <v>81005304.290000007</v>
      </c>
      <c r="I17" s="5"/>
      <c r="J17" s="5"/>
      <c r="K17" s="5"/>
      <c r="L17" s="5"/>
    </row>
    <row r="18" spans="1:12" ht="15.75">
      <c r="A18" s="13" t="s">
        <v>18</v>
      </c>
      <c r="B18" s="175">
        <v>44900</v>
      </c>
      <c r="C18" s="176"/>
      <c r="D18" s="176"/>
      <c r="E18" s="181">
        <v>376320</v>
      </c>
      <c r="F18" s="181"/>
      <c r="G18" s="188">
        <f t="shared" si="0"/>
        <v>81381624.290000007</v>
      </c>
    </row>
    <row r="19" spans="1:12" s="35" customFormat="1" ht="15.75">
      <c r="A19" s="13"/>
      <c r="B19" s="175">
        <v>44900</v>
      </c>
      <c r="C19" s="161" t="s">
        <v>57</v>
      </c>
      <c r="D19" s="162" t="s">
        <v>58</v>
      </c>
      <c r="E19" s="158"/>
      <c r="F19" s="158">
        <v>6787360</v>
      </c>
      <c r="G19" s="188">
        <f t="shared" si="0"/>
        <v>74594264.290000007</v>
      </c>
      <c r="I19" s="5"/>
      <c r="J19" s="5"/>
      <c r="K19" s="5"/>
      <c r="L19" s="5"/>
    </row>
    <row r="20" spans="1:12" s="35" customFormat="1" ht="15.75">
      <c r="A20" s="13"/>
      <c r="B20" s="175">
        <v>44900</v>
      </c>
      <c r="C20" s="161" t="s">
        <v>59</v>
      </c>
      <c r="D20" s="162" t="s">
        <v>68</v>
      </c>
      <c r="E20" s="158"/>
      <c r="F20" s="158">
        <v>1752300</v>
      </c>
      <c r="G20" s="188">
        <f t="shared" si="0"/>
        <v>72841964.290000007</v>
      </c>
      <c r="I20" s="5"/>
      <c r="J20" s="5"/>
      <c r="K20" s="5"/>
      <c r="L20" s="5"/>
    </row>
    <row r="21" spans="1:12" s="35" customFormat="1" ht="15.75">
      <c r="A21" s="13"/>
      <c r="B21" s="175">
        <v>44900</v>
      </c>
      <c r="C21" s="161" t="s">
        <v>64</v>
      </c>
      <c r="D21" s="162" t="s">
        <v>65</v>
      </c>
      <c r="E21" s="158"/>
      <c r="F21" s="158">
        <v>1168416.3999999999</v>
      </c>
      <c r="G21" s="188">
        <f t="shared" si="0"/>
        <v>71673547.890000001</v>
      </c>
      <c r="I21" s="5"/>
      <c r="J21" s="5"/>
      <c r="K21" s="5"/>
      <c r="L21" s="5"/>
    </row>
    <row r="22" spans="1:12" s="35" customFormat="1" ht="15.75">
      <c r="A22" s="13"/>
      <c r="B22" s="175">
        <v>44900</v>
      </c>
      <c r="C22" s="161" t="s">
        <v>66</v>
      </c>
      <c r="D22" s="162" t="s">
        <v>67</v>
      </c>
      <c r="E22" s="158"/>
      <c r="F22" s="158">
        <v>7519000</v>
      </c>
      <c r="G22" s="188">
        <f t="shared" si="0"/>
        <v>64154547.890000001</v>
      </c>
      <c r="I22" s="5"/>
      <c r="J22" s="5"/>
      <c r="K22" s="5"/>
      <c r="L22" s="5"/>
    </row>
    <row r="23" spans="1:12" s="35" customFormat="1" ht="15.75">
      <c r="A23" s="13"/>
      <c r="B23" s="175">
        <v>44901</v>
      </c>
      <c r="C23" s="161"/>
      <c r="D23" s="182"/>
      <c r="E23" s="181">
        <v>352690</v>
      </c>
      <c r="F23" s="181"/>
      <c r="G23" s="188">
        <f t="shared" si="0"/>
        <v>64507237.890000001</v>
      </c>
      <c r="I23" s="5"/>
      <c r="J23" s="5"/>
      <c r="K23" s="5"/>
      <c r="L23" s="5"/>
    </row>
    <row r="24" spans="1:12" s="35" customFormat="1" ht="15.75">
      <c r="A24" s="13"/>
      <c r="B24" s="175">
        <v>44902</v>
      </c>
      <c r="C24" s="161"/>
      <c r="D24" s="182"/>
      <c r="E24" s="181">
        <v>344940</v>
      </c>
      <c r="F24" s="181"/>
      <c r="G24" s="188">
        <f t="shared" si="0"/>
        <v>64852177.890000001</v>
      </c>
      <c r="I24" s="5"/>
      <c r="J24" s="5"/>
      <c r="K24" s="5"/>
      <c r="L24" s="5"/>
    </row>
    <row r="25" spans="1:12" s="35" customFormat="1" ht="15.75">
      <c r="A25" s="13"/>
      <c r="B25" s="175">
        <v>44903</v>
      </c>
      <c r="C25" s="161"/>
      <c r="D25" s="162"/>
      <c r="E25" s="181">
        <v>343065</v>
      </c>
      <c r="F25" s="181"/>
      <c r="G25" s="188">
        <f t="shared" si="0"/>
        <v>65195242.890000001</v>
      </c>
      <c r="I25" s="5"/>
      <c r="J25" s="5"/>
      <c r="K25" s="5"/>
      <c r="L25" s="5"/>
    </row>
    <row r="26" spans="1:12" s="35" customFormat="1" ht="15.75">
      <c r="A26" s="13"/>
      <c r="B26" s="175">
        <v>44904</v>
      </c>
      <c r="C26" s="176"/>
      <c r="D26" s="183"/>
      <c r="E26" s="181">
        <v>317180</v>
      </c>
      <c r="F26" s="181"/>
      <c r="G26" s="188">
        <f t="shared" si="0"/>
        <v>65512422.890000001</v>
      </c>
      <c r="I26" s="5"/>
      <c r="J26" s="5"/>
      <c r="K26" s="5"/>
      <c r="L26" s="5"/>
    </row>
    <row r="27" spans="1:12" s="35" customFormat="1" ht="15.75">
      <c r="A27" s="13"/>
      <c r="B27" s="175">
        <v>44904</v>
      </c>
      <c r="C27" s="161" t="s">
        <v>69</v>
      </c>
      <c r="D27" s="162" t="s">
        <v>60</v>
      </c>
      <c r="E27" s="158"/>
      <c r="F27" s="158">
        <v>7233000</v>
      </c>
      <c r="G27" s="188">
        <f t="shared" si="0"/>
        <v>58279422.890000001</v>
      </c>
      <c r="I27" s="5"/>
      <c r="J27" s="5"/>
      <c r="K27" s="5"/>
      <c r="L27" s="5"/>
    </row>
    <row r="28" spans="1:12" s="35" customFormat="1" ht="15.75">
      <c r="A28" s="13"/>
      <c r="B28" s="175">
        <v>44904</v>
      </c>
      <c r="C28" s="161" t="s">
        <v>61</v>
      </c>
      <c r="D28" s="162" t="s">
        <v>60</v>
      </c>
      <c r="E28" s="158"/>
      <c r="F28" s="158">
        <v>2893200</v>
      </c>
      <c r="G28" s="188">
        <f t="shared" si="0"/>
        <v>55386222.890000001</v>
      </c>
      <c r="I28" s="5"/>
      <c r="J28" s="5"/>
      <c r="K28" s="5"/>
      <c r="L28" s="5"/>
    </row>
    <row r="29" spans="1:12" s="35" customFormat="1" ht="15.75">
      <c r="A29" s="13"/>
      <c r="B29" s="175">
        <v>44904</v>
      </c>
      <c r="C29" s="161" t="s">
        <v>70</v>
      </c>
      <c r="D29" s="162" t="s">
        <v>71</v>
      </c>
      <c r="E29" s="158"/>
      <c r="F29" s="158">
        <v>3024930</v>
      </c>
      <c r="G29" s="188">
        <f t="shared" si="0"/>
        <v>52361292.890000001</v>
      </c>
      <c r="I29" s="5"/>
      <c r="J29" s="5"/>
      <c r="K29" s="5"/>
      <c r="L29" s="5"/>
    </row>
    <row r="30" spans="1:12" ht="15.75">
      <c r="A30" s="13"/>
      <c r="B30" s="175">
        <v>44905</v>
      </c>
      <c r="C30" s="161"/>
      <c r="D30" s="162"/>
      <c r="E30" s="181">
        <v>218085</v>
      </c>
      <c r="F30" s="181"/>
      <c r="G30" s="188">
        <f t="shared" si="0"/>
        <v>52579377.890000001</v>
      </c>
    </row>
    <row r="31" spans="1:12" ht="15.75">
      <c r="A31" s="13"/>
      <c r="B31" s="175">
        <v>44906</v>
      </c>
      <c r="C31" s="179"/>
      <c r="D31" s="179"/>
      <c r="E31" s="181">
        <v>106860</v>
      </c>
      <c r="F31" s="181"/>
      <c r="G31" s="188">
        <f t="shared" si="0"/>
        <v>52686237.890000001</v>
      </c>
    </row>
    <row r="32" spans="1:12" ht="15.75">
      <c r="A32" s="13"/>
      <c r="B32" s="175">
        <v>44907</v>
      </c>
      <c r="C32" s="176"/>
      <c r="D32" s="179"/>
      <c r="E32" s="181">
        <v>352370</v>
      </c>
      <c r="F32" s="181"/>
      <c r="G32" s="188">
        <f t="shared" si="0"/>
        <v>53038607.890000001</v>
      </c>
    </row>
    <row r="33" spans="1:12" s="2" customFormat="1" ht="15.75">
      <c r="A33" s="19"/>
      <c r="B33" s="175">
        <v>44908</v>
      </c>
      <c r="C33" s="184"/>
      <c r="D33" s="179"/>
      <c r="E33" s="181">
        <v>336525</v>
      </c>
      <c r="F33" s="181"/>
      <c r="G33" s="188">
        <f t="shared" si="0"/>
        <v>53375132.890000001</v>
      </c>
      <c r="I33" s="5"/>
      <c r="J33" s="5"/>
      <c r="K33" s="5"/>
      <c r="L33" s="5"/>
    </row>
    <row r="34" spans="1:12" s="2" customFormat="1" ht="15.75">
      <c r="A34" s="19"/>
      <c r="B34" s="175">
        <v>44908</v>
      </c>
      <c r="C34" s="161" t="s">
        <v>73</v>
      </c>
      <c r="D34" s="160" t="s">
        <v>80</v>
      </c>
      <c r="E34" s="158"/>
      <c r="F34" s="158">
        <v>1692239.22</v>
      </c>
      <c r="G34" s="188">
        <f t="shared" si="0"/>
        <v>51682893.670000002</v>
      </c>
      <c r="I34" s="5"/>
      <c r="J34" s="5"/>
      <c r="K34" s="5"/>
      <c r="L34" s="5"/>
    </row>
    <row r="35" spans="1:12" s="2" customFormat="1" ht="15.75">
      <c r="A35" s="19"/>
      <c r="B35" s="175">
        <v>44908</v>
      </c>
      <c r="C35" s="161" t="s">
        <v>72</v>
      </c>
      <c r="D35" s="162" t="s">
        <v>88</v>
      </c>
      <c r="E35" s="158"/>
      <c r="F35" s="158">
        <v>236999.81</v>
      </c>
      <c r="G35" s="188">
        <f t="shared" si="0"/>
        <v>51445893.859999999</v>
      </c>
      <c r="I35" s="5"/>
      <c r="J35" s="5"/>
      <c r="K35" s="5"/>
      <c r="L35" s="5"/>
    </row>
    <row r="36" spans="1:12" s="2" customFormat="1" ht="15.75">
      <c r="A36" s="19"/>
      <c r="B36" s="175">
        <v>44909</v>
      </c>
      <c r="C36" s="179"/>
      <c r="D36" s="179"/>
      <c r="E36" s="181">
        <v>326490</v>
      </c>
      <c r="F36" s="181"/>
      <c r="G36" s="188">
        <f t="shared" si="0"/>
        <v>51772383.859999999</v>
      </c>
      <c r="I36" s="5"/>
      <c r="J36" s="5"/>
      <c r="K36" s="5"/>
      <c r="L36" s="5"/>
    </row>
    <row r="37" spans="1:12" s="2" customFormat="1" ht="15.75">
      <c r="A37" s="19"/>
      <c r="B37" s="175">
        <v>44909</v>
      </c>
      <c r="C37" s="161" t="s">
        <v>79</v>
      </c>
      <c r="D37" s="160" t="s">
        <v>82</v>
      </c>
      <c r="E37" s="158"/>
      <c r="F37" s="158">
        <v>757560</v>
      </c>
      <c r="G37" s="188">
        <f t="shared" si="0"/>
        <v>51014823.859999999</v>
      </c>
      <c r="I37" s="5"/>
      <c r="J37" s="5"/>
      <c r="K37" s="5"/>
      <c r="L37" s="5"/>
    </row>
    <row r="38" spans="1:12" s="2" customFormat="1" ht="15.75">
      <c r="A38" s="19"/>
      <c r="B38" s="175">
        <v>44909</v>
      </c>
      <c r="C38" s="161" t="s">
        <v>81</v>
      </c>
      <c r="D38" s="160" t="s">
        <v>83</v>
      </c>
      <c r="E38" s="158"/>
      <c r="F38" s="158">
        <v>1788880</v>
      </c>
      <c r="G38" s="188">
        <f t="shared" si="0"/>
        <v>49225943.859999999</v>
      </c>
      <c r="I38" s="5"/>
      <c r="J38" s="5"/>
      <c r="K38" s="5"/>
      <c r="L38" s="5"/>
    </row>
    <row r="39" spans="1:12" s="2" customFormat="1" ht="15.75">
      <c r="A39" s="19"/>
      <c r="B39" s="175">
        <v>44909</v>
      </c>
      <c r="C39" s="161" t="s">
        <v>84</v>
      </c>
      <c r="D39" s="160" t="s">
        <v>85</v>
      </c>
      <c r="E39" s="158"/>
      <c r="F39" s="158">
        <v>2896900</v>
      </c>
      <c r="G39" s="188">
        <f t="shared" si="0"/>
        <v>46329043.859999999</v>
      </c>
      <c r="I39" s="5"/>
      <c r="J39" s="5"/>
      <c r="K39" s="5"/>
      <c r="L39" s="5"/>
    </row>
    <row r="40" spans="1:12" s="2" customFormat="1" ht="15.75">
      <c r="A40" s="19"/>
      <c r="B40" s="175">
        <v>44909</v>
      </c>
      <c r="C40" s="161" t="s">
        <v>86</v>
      </c>
      <c r="D40" s="160" t="s">
        <v>87</v>
      </c>
      <c r="E40" s="158"/>
      <c r="F40" s="158">
        <v>2640840</v>
      </c>
      <c r="G40" s="188">
        <f t="shared" si="0"/>
        <v>43688203.859999999</v>
      </c>
      <c r="I40" s="5"/>
      <c r="J40" s="5"/>
      <c r="K40" s="5"/>
      <c r="L40" s="5"/>
    </row>
    <row r="41" spans="1:12" s="2" customFormat="1" ht="15.75">
      <c r="A41" s="19"/>
      <c r="B41" s="175">
        <v>44909</v>
      </c>
      <c r="C41" s="161" t="s">
        <v>89</v>
      </c>
      <c r="D41" s="162" t="s">
        <v>90</v>
      </c>
      <c r="E41" s="158"/>
      <c r="F41" s="158">
        <v>3203436.27</v>
      </c>
      <c r="G41" s="188">
        <f t="shared" si="0"/>
        <v>40484767.589999996</v>
      </c>
      <c r="I41" s="5"/>
      <c r="J41" s="5"/>
      <c r="K41" s="5"/>
      <c r="L41" s="5"/>
    </row>
    <row r="42" spans="1:12" s="2" customFormat="1" ht="15.75">
      <c r="A42" s="19"/>
      <c r="B42" s="175">
        <v>44910</v>
      </c>
      <c r="C42" s="179"/>
      <c r="D42" s="179"/>
      <c r="E42" s="181">
        <v>323085</v>
      </c>
      <c r="F42" s="181"/>
      <c r="G42" s="188">
        <f t="shared" si="0"/>
        <v>40807852.589999996</v>
      </c>
      <c r="I42" s="5"/>
      <c r="J42" s="5"/>
      <c r="K42" s="5"/>
      <c r="L42" s="5"/>
    </row>
    <row r="43" spans="1:12" s="2" customFormat="1" ht="15.75">
      <c r="A43" s="19"/>
      <c r="B43" s="175">
        <v>44910</v>
      </c>
      <c r="C43" s="161" t="s">
        <v>91</v>
      </c>
      <c r="D43" s="162" t="s">
        <v>92</v>
      </c>
      <c r="E43" s="158"/>
      <c r="F43" s="158">
        <v>687326.4</v>
      </c>
      <c r="G43" s="188">
        <f t="shared" si="0"/>
        <v>40120526.189999998</v>
      </c>
      <c r="I43" s="5"/>
      <c r="J43" s="5"/>
      <c r="K43" s="5"/>
      <c r="L43" s="5"/>
    </row>
    <row r="44" spans="1:12" s="2" customFormat="1" ht="15.75">
      <c r="A44" s="19"/>
      <c r="B44" s="175">
        <v>44910</v>
      </c>
      <c r="C44" s="161" t="s">
        <v>93</v>
      </c>
      <c r="D44" s="160" t="s">
        <v>63</v>
      </c>
      <c r="E44" s="158"/>
      <c r="F44" s="158">
        <v>26200</v>
      </c>
      <c r="G44" s="188">
        <f t="shared" si="0"/>
        <v>40094326.189999998</v>
      </c>
      <c r="I44" s="5"/>
      <c r="J44" s="5"/>
      <c r="K44" s="5"/>
      <c r="L44" s="5"/>
    </row>
    <row r="45" spans="1:12" s="2" customFormat="1" ht="15.75">
      <c r="A45" s="19"/>
      <c r="B45" s="175">
        <v>44911</v>
      </c>
      <c r="C45" s="179"/>
      <c r="D45" s="179"/>
      <c r="E45" s="181">
        <v>329660</v>
      </c>
      <c r="F45" s="181"/>
      <c r="G45" s="188">
        <f t="shared" si="0"/>
        <v>40423986.189999998</v>
      </c>
      <c r="I45" s="5"/>
      <c r="J45" s="5"/>
      <c r="K45" s="5"/>
      <c r="L45" s="5"/>
    </row>
    <row r="46" spans="1:12" s="2" customFormat="1" ht="15.75">
      <c r="A46" s="19"/>
      <c r="B46" s="175">
        <v>44911</v>
      </c>
      <c r="C46" s="161" t="s">
        <v>94</v>
      </c>
      <c r="D46" s="162" t="s">
        <v>95</v>
      </c>
      <c r="E46" s="158"/>
      <c r="F46" s="158">
        <v>17257976</v>
      </c>
      <c r="G46" s="188">
        <f t="shared" si="0"/>
        <v>23166010.189999998</v>
      </c>
      <c r="I46" s="5"/>
      <c r="J46" s="5"/>
      <c r="K46" s="5"/>
      <c r="L46" s="5"/>
    </row>
    <row r="47" spans="1:12" s="2" customFormat="1" ht="15.75">
      <c r="A47" s="19"/>
      <c r="B47" s="175">
        <v>44911</v>
      </c>
      <c r="C47" s="161" t="s">
        <v>96</v>
      </c>
      <c r="D47" s="162" t="s">
        <v>97</v>
      </c>
      <c r="E47" s="158"/>
      <c r="F47" s="158">
        <v>848999.99</v>
      </c>
      <c r="G47" s="188">
        <f t="shared" si="0"/>
        <v>22317010.199999999</v>
      </c>
      <c r="I47" s="5"/>
      <c r="J47" s="5"/>
      <c r="K47" s="5"/>
      <c r="L47" s="5"/>
    </row>
    <row r="48" spans="1:12" s="2" customFormat="1" ht="15.75">
      <c r="A48" s="19"/>
      <c r="B48" s="175">
        <v>44912</v>
      </c>
      <c r="C48" s="179"/>
      <c r="D48" s="179"/>
      <c r="E48" s="181">
        <v>193725</v>
      </c>
      <c r="F48" s="181"/>
      <c r="G48" s="188">
        <f t="shared" si="0"/>
        <v>22510735.199999999</v>
      </c>
      <c r="I48" s="5"/>
      <c r="J48" s="5"/>
      <c r="K48" s="5"/>
      <c r="L48" s="5"/>
    </row>
    <row r="49" spans="1:12" s="2" customFormat="1" ht="15.75">
      <c r="A49" s="19"/>
      <c r="B49" s="175">
        <v>44913</v>
      </c>
      <c r="C49" s="179"/>
      <c r="D49" s="179"/>
      <c r="E49" s="181">
        <v>113325</v>
      </c>
      <c r="F49" s="181"/>
      <c r="G49" s="188">
        <f t="shared" si="0"/>
        <v>22624060.199999999</v>
      </c>
      <c r="I49" s="5"/>
      <c r="J49" s="5"/>
      <c r="K49" s="5"/>
      <c r="L49" s="5"/>
    </row>
    <row r="50" spans="1:12" s="2" customFormat="1" ht="15.75">
      <c r="A50" s="19"/>
      <c r="B50" s="175">
        <v>44914</v>
      </c>
      <c r="C50" s="161"/>
      <c r="D50" s="185"/>
      <c r="E50" s="181">
        <v>330095</v>
      </c>
      <c r="F50" s="181"/>
      <c r="G50" s="188">
        <f t="shared" si="0"/>
        <v>22954155.199999999</v>
      </c>
      <c r="I50" s="5"/>
      <c r="J50" s="5"/>
      <c r="K50" s="5"/>
      <c r="L50" s="5"/>
    </row>
    <row r="51" spans="1:12" s="2" customFormat="1" ht="15.75">
      <c r="A51" s="19"/>
      <c r="B51" s="175">
        <v>44915</v>
      </c>
      <c r="C51" s="161"/>
      <c r="D51" s="185"/>
      <c r="E51" s="181">
        <v>317000</v>
      </c>
      <c r="F51" s="181"/>
      <c r="G51" s="188">
        <f t="shared" si="0"/>
        <v>23271155.199999999</v>
      </c>
      <c r="I51" s="5"/>
      <c r="J51" s="5"/>
      <c r="K51" s="5"/>
      <c r="L51" s="5"/>
    </row>
    <row r="52" spans="1:12" s="2" customFormat="1" ht="15.75">
      <c r="A52" s="19"/>
      <c r="B52" s="175">
        <v>44915</v>
      </c>
      <c r="C52" s="161" t="s">
        <v>115</v>
      </c>
      <c r="D52" s="160" t="s">
        <v>75</v>
      </c>
      <c r="E52" s="158"/>
      <c r="F52" s="158">
        <v>3015333.42</v>
      </c>
      <c r="G52" s="188">
        <f t="shared" si="0"/>
        <v>20255821.780000001</v>
      </c>
      <c r="I52" s="5"/>
      <c r="J52" s="5"/>
      <c r="K52" s="5"/>
      <c r="L52" s="5"/>
    </row>
    <row r="53" spans="1:12" s="2" customFormat="1" ht="15.75">
      <c r="A53" s="19"/>
      <c r="B53" s="175">
        <v>44915</v>
      </c>
      <c r="C53" s="161" t="s">
        <v>74</v>
      </c>
      <c r="D53" s="160" t="s">
        <v>75</v>
      </c>
      <c r="E53" s="158"/>
      <c r="F53" s="158">
        <v>5715277.96</v>
      </c>
      <c r="G53" s="188">
        <f t="shared" si="0"/>
        <v>14540543.82</v>
      </c>
      <c r="I53" s="5"/>
      <c r="J53" s="5"/>
      <c r="K53" s="5"/>
      <c r="L53" s="5"/>
    </row>
    <row r="54" spans="1:12" s="2" customFormat="1" ht="15.75">
      <c r="A54" s="19"/>
      <c r="B54" s="175">
        <v>44916</v>
      </c>
      <c r="C54" s="161"/>
      <c r="D54" s="162"/>
      <c r="E54" s="181">
        <v>329660</v>
      </c>
      <c r="F54" s="181"/>
      <c r="G54" s="188">
        <f t="shared" si="0"/>
        <v>14870203.82</v>
      </c>
      <c r="I54" s="5"/>
      <c r="J54" s="5"/>
      <c r="K54" s="5"/>
      <c r="L54" s="5"/>
    </row>
    <row r="55" spans="1:12" s="2" customFormat="1" ht="15.75">
      <c r="A55" s="19"/>
      <c r="B55" s="175">
        <v>44916</v>
      </c>
      <c r="C55" s="161" t="s">
        <v>113</v>
      </c>
      <c r="D55" s="160" t="s">
        <v>114</v>
      </c>
      <c r="E55" s="158"/>
      <c r="F55" s="158">
        <v>9201309.2799999993</v>
      </c>
      <c r="G55" s="188">
        <f t="shared" si="0"/>
        <v>5668894.540000001</v>
      </c>
      <c r="I55" s="5"/>
      <c r="J55" s="5"/>
      <c r="K55" s="5"/>
      <c r="L55" s="5"/>
    </row>
    <row r="56" spans="1:12" s="2" customFormat="1" ht="15.75">
      <c r="A56" s="19"/>
      <c r="B56" s="175">
        <v>44917</v>
      </c>
      <c r="C56" s="179"/>
      <c r="D56" s="179"/>
      <c r="E56" s="181">
        <v>304545</v>
      </c>
      <c r="F56" s="181"/>
      <c r="G56" s="188">
        <f t="shared" si="0"/>
        <v>5973439.540000001</v>
      </c>
      <c r="I56" s="5"/>
      <c r="J56" s="5"/>
      <c r="K56" s="5"/>
      <c r="L56" s="5"/>
    </row>
    <row r="57" spans="1:12" s="2" customFormat="1" ht="15.75">
      <c r="A57" s="19"/>
      <c r="B57" s="175">
        <v>44918</v>
      </c>
      <c r="C57" s="179"/>
      <c r="D57" s="179"/>
      <c r="E57" s="181">
        <v>230475</v>
      </c>
      <c r="F57" s="181"/>
      <c r="G57" s="188">
        <f t="shared" si="0"/>
        <v>6203914.540000001</v>
      </c>
      <c r="I57" s="5"/>
      <c r="J57" s="5"/>
      <c r="K57" s="5"/>
      <c r="L57" s="5"/>
    </row>
    <row r="58" spans="1:12" s="2" customFormat="1" ht="15.75">
      <c r="A58" s="19"/>
      <c r="B58" s="175">
        <v>44918</v>
      </c>
      <c r="C58" s="161" t="s">
        <v>98</v>
      </c>
      <c r="D58" s="162" t="s">
        <v>95</v>
      </c>
      <c r="E58" s="158"/>
      <c r="F58" s="158">
        <v>6819461</v>
      </c>
      <c r="G58" s="188">
        <f t="shared" si="0"/>
        <v>-615546.45999999903</v>
      </c>
      <c r="I58" s="5"/>
      <c r="J58" s="5"/>
      <c r="K58" s="5"/>
      <c r="L58" s="5"/>
    </row>
    <row r="59" spans="1:12" s="2" customFormat="1" ht="15.75">
      <c r="A59" s="19"/>
      <c r="B59" s="175">
        <v>44918</v>
      </c>
      <c r="C59" s="161" t="s">
        <v>99</v>
      </c>
      <c r="D59" s="160" t="s">
        <v>100</v>
      </c>
      <c r="E59" s="158"/>
      <c r="F59" s="158">
        <v>2274815.7999999998</v>
      </c>
      <c r="G59" s="188">
        <f t="shared" si="0"/>
        <v>-2890362.2599999988</v>
      </c>
      <c r="I59" s="5"/>
      <c r="J59" s="5"/>
      <c r="K59" s="5"/>
      <c r="L59" s="5"/>
    </row>
    <row r="60" spans="1:12" s="2" customFormat="1" ht="15.75">
      <c r="A60" s="19"/>
      <c r="B60" s="175">
        <v>44918</v>
      </c>
      <c r="C60" s="161" t="s">
        <v>101</v>
      </c>
      <c r="D60" s="160" t="s">
        <v>102</v>
      </c>
      <c r="E60" s="158"/>
      <c r="F60" s="158">
        <v>2885964.47</v>
      </c>
      <c r="G60" s="188">
        <f t="shared" si="0"/>
        <v>-5776326.7299999986</v>
      </c>
      <c r="I60" s="5"/>
      <c r="J60" s="5"/>
      <c r="K60" s="5"/>
      <c r="L60" s="5"/>
    </row>
    <row r="61" spans="1:12" s="2" customFormat="1" ht="15.75">
      <c r="A61" s="19"/>
      <c r="B61" s="175">
        <v>44918</v>
      </c>
      <c r="C61" s="179"/>
      <c r="D61" s="179"/>
      <c r="E61" s="181"/>
      <c r="F61" s="181"/>
      <c r="G61" s="188">
        <f t="shared" si="0"/>
        <v>-5776326.7299999986</v>
      </c>
      <c r="I61" s="5"/>
      <c r="J61" s="5"/>
      <c r="K61" s="5"/>
      <c r="L61" s="5"/>
    </row>
    <row r="62" spans="1:12" s="2" customFormat="1" ht="15.75">
      <c r="A62" s="19"/>
      <c r="B62" s="175">
        <v>44919</v>
      </c>
      <c r="C62" s="179"/>
      <c r="D62" s="179"/>
      <c r="E62" s="181">
        <v>109380</v>
      </c>
      <c r="F62" s="181"/>
      <c r="G62" s="188">
        <f t="shared" si="0"/>
        <v>-5666946.7299999986</v>
      </c>
      <c r="I62" s="5"/>
      <c r="J62" s="5"/>
      <c r="K62" s="5"/>
      <c r="L62" s="5"/>
    </row>
    <row r="63" spans="1:12" s="2" customFormat="1" ht="15.75">
      <c r="A63" s="19"/>
      <c r="B63" s="175">
        <v>44920</v>
      </c>
      <c r="C63" s="179"/>
      <c r="D63" s="183" t="s">
        <v>49</v>
      </c>
      <c r="E63" s="181">
        <v>56595</v>
      </c>
      <c r="F63" s="181"/>
      <c r="G63" s="188">
        <f t="shared" si="0"/>
        <v>-5610351.7299999986</v>
      </c>
      <c r="I63" s="5"/>
      <c r="J63" s="5"/>
      <c r="K63" s="5"/>
      <c r="L63" s="5"/>
    </row>
    <row r="64" spans="1:12" s="2" customFormat="1" ht="15.75">
      <c r="A64" s="19"/>
      <c r="B64" s="175">
        <v>44921</v>
      </c>
      <c r="C64" s="179"/>
      <c r="D64" s="179"/>
      <c r="E64" s="181">
        <v>254735</v>
      </c>
      <c r="F64" s="181"/>
      <c r="G64" s="188">
        <f t="shared" si="0"/>
        <v>-5355616.7299999986</v>
      </c>
      <c r="I64" s="5"/>
      <c r="J64" s="5"/>
      <c r="K64" s="5"/>
      <c r="L64" s="5"/>
    </row>
    <row r="65" spans="1:12" s="2" customFormat="1" ht="15.75">
      <c r="A65" s="19"/>
      <c r="B65" s="175">
        <v>44921</v>
      </c>
      <c r="C65" s="161" t="s">
        <v>103</v>
      </c>
      <c r="D65" s="160" t="s">
        <v>104</v>
      </c>
      <c r="E65" s="158"/>
      <c r="F65" s="158">
        <v>721530</v>
      </c>
      <c r="G65" s="188">
        <f t="shared" si="0"/>
        <v>-6077146.7299999986</v>
      </c>
      <c r="I65" s="5"/>
      <c r="J65" s="5"/>
      <c r="K65" s="5"/>
      <c r="L65" s="5"/>
    </row>
    <row r="66" spans="1:12" s="2" customFormat="1" ht="15.75">
      <c r="A66" s="19"/>
      <c r="B66" s="175">
        <v>44921</v>
      </c>
      <c r="C66" s="161" t="s">
        <v>105</v>
      </c>
      <c r="D66" s="160" t="s">
        <v>106</v>
      </c>
      <c r="E66" s="158"/>
      <c r="F66" s="158">
        <v>1005919.32</v>
      </c>
      <c r="G66" s="188">
        <f t="shared" si="0"/>
        <v>-7083066.0499999989</v>
      </c>
      <c r="I66" s="5"/>
      <c r="J66" s="5"/>
      <c r="K66" s="5"/>
      <c r="L66" s="5"/>
    </row>
    <row r="67" spans="1:12" s="2" customFormat="1" ht="15.75">
      <c r="A67" s="19"/>
      <c r="B67" s="175">
        <v>44922</v>
      </c>
      <c r="C67" s="179"/>
      <c r="D67" s="179"/>
      <c r="E67" s="181">
        <v>257580</v>
      </c>
      <c r="F67" s="181"/>
      <c r="G67" s="188">
        <f t="shared" si="0"/>
        <v>-6825486.0499999989</v>
      </c>
      <c r="I67" s="5"/>
      <c r="J67" s="5"/>
      <c r="K67" s="5"/>
      <c r="L67" s="5"/>
    </row>
    <row r="68" spans="1:12" s="2" customFormat="1" ht="15.75">
      <c r="A68" s="19"/>
      <c r="B68" s="175">
        <v>44923</v>
      </c>
      <c r="C68" s="179"/>
      <c r="D68" s="179"/>
      <c r="E68" s="181">
        <v>237870</v>
      </c>
      <c r="F68" s="181"/>
      <c r="G68" s="188">
        <f t="shared" si="0"/>
        <v>-6587616.0499999989</v>
      </c>
      <c r="I68" s="5"/>
      <c r="J68" s="5"/>
      <c r="K68" s="5"/>
      <c r="L68" s="5"/>
    </row>
    <row r="69" spans="1:12" s="2" customFormat="1" ht="15.75">
      <c r="A69" s="19"/>
      <c r="B69" s="175">
        <v>44924</v>
      </c>
      <c r="C69" s="179"/>
      <c r="D69" s="179"/>
      <c r="E69" s="181">
        <v>252015</v>
      </c>
      <c r="F69" s="181"/>
      <c r="G69" s="188">
        <f t="shared" si="0"/>
        <v>-6335601.0499999989</v>
      </c>
      <c r="I69" s="5"/>
      <c r="J69" s="5"/>
      <c r="K69" s="5"/>
      <c r="L69" s="5"/>
    </row>
    <row r="70" spans="1:12" s="2" customFormat="1" ht="15.75">
      <c r="A70" s="19"/>
      <c r="B70" s="175">
        <v>44925</v>
      </c>
      <c r="C70" s="179"/>
      <c r="D70" s="179"/>
      <c r="E70" s="181">
        <v>224735</v>
      </c>
      <c r="F70" s="181"/>
      <c r="G70" s="188">
        <f t="shared" si="0"/>
        <v>-6110866.0499999989</v>
      </c>
      <c r="I70" s="5"/>
      <c r="J70" s="5"/>
      <c r="K70" s="5"/>
      <c r="L70" s="5"/>
    </row>
    <row r="71" spans="1:12" s="2" customFormat="1" ht="15.75">
      <c r="A71" s="19"/>
      <c r="B71" s="175">
        <v>44926</v>
      </c>
      <c r="C71" s="161"/>
      <c r="D71" s="162"/>
      <c r="E71" s="181">
        <v>98775</v>
      </c>
      <c r="F71" s="181"/>
      <c r="G71" s="188">
        <f t="shared" si="0"/>
        <v>-6012091.0499999989</v>
      </c>
      <c r="I71" s="5"/>
      <c r="J71" s="5"/>
      <c r="K71" s="5"/>
      <c r="L71" s="5"/>
    </row>
    <row r="72" spans="1:12" ht="21" customHeight="1" thickBot="1">
      <c r="A72" s="13"/>
      <c r="B72" s="172"/>
      <c r="C72" s="173"/>
      <c r="D72" s="173" t="s">
        <v>11</v>
      </c>
      <c r="E72" s="186">
        <f>SUM(E13:E71)</f>
        <v>7962980</v>
      </c>
      <c r="F72" s="186">
        <f>SUM(F13:F71)</f>
        <v>94089175.339999989</v>
      </c>
      <c r="G72" s="174"/>
      <c r="I72" s="7"/>
      <c r="J72" s="7"/>
      <c r="K72" s="7"/>
      <c r="L72" s="7"/>
    </row>
    <row r="73" spans="1:12" s="2" customFormat="1" ht="21" customHeight="1">
      <c r="A73" s="19"/>
      <c r="B73" s="20"/>
      <c r="C73" s="21"/>
      <c r="D73" s="21"/>
      <c r="E73" s="22"/>
      <c r="F73" s="116"/>
      <c r="G73" s="22"/>
      <c r="I73" s="7"/>
      <c r="J73" s="7"/>
      <c r="K73" s="7"/>
      <c r="L73" s="7"/>
    </row>
    <row r="74" spans="1:12" ht="15" customHeight="1">
      <c r="A74" s="13"/>
      <c r="B74" s="25"/>
      <c r="C74" s="26"/>
      <c r="D74" s="27"/>
      <c r="E74" s="171"/>
      <c r="F74" s="29"/>
      <c r="G74" s="43"/>
      <c r="I74" s="7"/>
      <c r="J74" s="7"/>
      <c r="K74" s="7"/>
      <c r="L74" s="7"/>
    </row>
    <row r="75" spans="1:12" ht="15" customHeight="1">
      <c r="A75" s="13"/>
      <c r="B75" s="25"/>
      <c r="C75" s="26"/>
      <c r="D75" s="27"/>
      <c r="E75" s="171"/>
      <c r="F75" s="29"/>
      <c r="G75" s="43"/>
      <c r="I75" s="7"/>
      <c r="J75" s="7"/>
      <c r="K75" s="7"/>
      <c r="L75" s="7"/>
    </row>
    <row r="76" spans="1:12" ht="15" customHeight="1">
      <c r="A76" s="13"/>
      <c r="B76" s="197" t="s">
        <v>14</v>
      </c>
      <c r="C76" s="197"/>
      <c r="D76" s="50" t="s">
        <v>27</v>
      </c>
      <c r="E76" s="169"/>
      <c r="F76" s="192" t="s">
        <v>24</v>
      </c>
      <c r="G76" s="192"/>
      <c r="I76" s="7"/>
      <c r="J76" s="7"/>
      <c r="K76" s="7"/>
      <c r="L76" s="7"/>
    </row>
    <row r="77" spans="1:12" ht="15.75">
      <c r="A77" s="13"/>
      <c r="B77" s="198" t="s">
        <v>16</v>
      </c>
      <c r="C77" s="198"/>
      <c r="D77" s="50" t="s">
        <v>29</v>
      </c>
      <c r="E77" s="169"/>
      <c r="F77" s="191" t="s">
        <v>17</v>
      </c>
      <c r="G77" s="191"/>
      <c r="I77" s="7"/>
      <c r="J77" s="7"/>
      <c r="K77" s="7"/>
      <c r="L77" s="7"/>
    </row>
    <row r="78" spans="1:12" ht="15.75">
      <c r="A78" s="13"/>
      <c r="B78" s="192" t="s">
        <v>15</v>
      </c>
      <c r="C78" s="192"/>
      <c r="D78" s="51" t="s">
        <v>28</v>
      </c>
      <c r="E78" s="166"/>
      <c r="F78" s="190" t="s">
        <v>10</v>
      </c>
      <c r="G78" s="190"/>
      <c r="I78" s="7"/>
      <c r="J78" s="7"/>
      <c r="K78" s="7"/>
      <c r="L78" s="7"/>
    </row>
    <row r="79" spans="1:12" ht="15.75">
      <c r="A79" s="13"/>
      <c r="B79" s="23"/>
      <c r="C79" s="23"/>
      <c r="D79" s="23"/>
      <c r="E79" s="32"/>
      <c r="F79" s="31"/>
      <c r="G79" s="32"/>
      <c r="I79" s="7"/>
      <c r="J79" s="7"/>
      <c r="K79" s="7"/>
      <c r="L79" s="7"/>
    </row>
    <row r="80" spans="1:12" ht="15.75">
      <c r="A80" s="13"/>
      <c r="B80" s="23"/>
      <c r="C80" s="23"/>
      <c r="D80" s="23"/>
      <c r="E80" s="33"/>
      <c r="F80" s="31"/>
      <c r="G80" s="34"/>
      <c r="I80" s="7"/>
      <c r="J80" s="7"/>
      <c r="K80" s="7"/>
      <c r="L80" s="7"/>
    </row>
    <row r="81" spans="1:12" ht="15.75">
      <c r="A81" s="13"/>
      <c r="B81" s="23"/>
      <c r="C81" s="23"/>
      <c r="D81" s="23"/>
      <c r="E81" s="33"/>
      <c r="F81" s="33"/>
      <c r="G81" s="34"/>
      <c r="I81" s="7"/>
      <c r="J81" s="7"/>
      <c r="K81" s="7"/>
      <c r="L81" s="7"/>
    </row>
    <row r="82" spans="1:12" ht="15.75">
      <c r="A82" s="13"/>
      <c r="B82" s="23"/>
      <c r="C82" s="23"/>
      <c r="D82" s="23"/>
      <c r="E82" s="33"/>
      <c r="F82" s="33"/>
      <c r="G82" s="34"/>
      <c r="I82" s="7"/>
      <c r="J82" s="7"/>
      <c r="K82" s="7"/>
      <c r="L82" s="7"/>
    </row>
    <row r="83" spans="1:12" ht="15.75">
      <c r="A83" s="13"/>
      <c r="B83" s="23"/>
      <c r="C83" s="23"/>
      <c r="D83" s="23"/>
      <c r="E83" s="33"/>
      <c r="F83" s="33"/>
      <c r="G83" s="34"/>
      <c r="I83" s="7"/>
      <c r="J83" s="7"/>
      <c r="K83" s="7"/>
      <c r="L83" s="7"/>
    </row>
    <row r="84" spans="1:12" ht="15" customHeight="1">
      <c r="F84" s="33"/>
      <c r="G84" s="4"/>
      <c r="I84" s="7"/>
      <c r="J84" s="7"/>
      <c r="K84" s="7"/>
      <c r="L84" s="7"/>
    </row>
    <row r="85" spans="1:12">
      <c r="G85" s="3"/>
      <c r="I85" s="7"/>
      <c r="J85" s="7"/>
    </row>
    <row r="86" spans="1:12">
      <c r="G86" s="4"/>
      <c r="K86" s="7"/>
      <c r="L86" s="7"/>
    </row>
    <row r="87" spans="1:12" ht="15" customHeight="1">
      <c r="I87" s="7"/>
      <c r="J87" s="7"/>
      <c r="K87" s="7"/>
      <c r="L87" s="7"/>
    </row>
    <row r="88" spans="1:12" ht="15" customHeight="1">
      <c r="I88" s="7"/>
      <c r="J88" s="7"/>
    </row>
    <row r="89" spans="1:12" ht="15" customHeight="1"/>
    <row r="90" spans="1:12" ht="15" customHeight="1"/>
    <row r="91" spans="1:12" ht="15" customHeight="1"/>
    <row r="92" spans="1:12" ht="15" customHeight="1"/>
    <row r="93" spans="1:12" ht="15" customHeight="1"/>
    <row r="94" spans="1:12" ht="15" customHeight="1"/>
  </sheetData>
  <mergeCells count="10">
    <mergeCell ref="B77:C77"/>
    <mergeCell ref="F77:G77"/>
    <mergeCell ref="B78:C78"/>
    <mergeCell ref="F78:G78"/>
    <mergeCell ref="B9:G9"/>
    <mergeCell ref="B5:G5"/>
    <mergeCell ref="B6:G6"/>
    <mergeCell ref="B7:G7"/>
    <mergeCell ref="B76:C76"/>
    <mergeCell ref="F76:G76"/>
  </mergeCells>
  <pageMargins left="0.39370078740157483" right="0.39370078740157483" top="0.35433070866141736" bottom="0.15748031496062992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99"/>
  <sheetViews>
    <sheetView workbookViewId="0">
      <selection activeCell="E10" sqref="E10"/>
    </sheetView>
  </sheetViews>
  <sheetFormatPr baseColWidth="10" defaultRowHeight="15"/>
  <cols>
    <col min="1" max="1" width="11.42578125" style="66"/>
    <col min="2" max="2" width="12.42578125" style="78" customWidth="1"/>
    <col min="3" max="3" width="15.42578125" style="78" customWidth="1"/>
    <col min="4" max="4" width="40.85546875" style="78" customWidth="1"/>
    <col min="5" max="5" width="17" style="83" customWidth="1"/>
    <col min="6" max="6" width="17.85546875" style="71" customWidth="1"/>
    <col min="7" max="7" width="24.5703125" style="66" customWidth="1"/>
    <col min="8" max="8" width="11.42578125" style="66"/>
    <col min="9" max="9" width="18.85546875" style="67" customWidth="1"/>
    <col min="10" max="10" width="24.28515625" style="67" customWidth="1"/>
    <col min="11" max="11" width="16.85546875" style="66" customWidth="1"/>
    <col min="12" max="16384" width="11.42578125" style="66"/>
  </cols>
  <sheetData>
    <row r="1" spans="2:11" s="61" customFormat="1" ht="18" customHeight="1">
      <c r="B1" s="62"/>
      <c r="C1" s="63"/>
      <c r="D1" s="62"/>
      <c r="E1" s="64"/>
      <c r="F1" s="29"/>
      <c r="G1" s="30"/>
      <c r="I1" s="65"/>
      <c r="J1" s="65"/>
    </row>
    <row r="2" spans="2:11" s="61" customFormat="1" ht="18" customHeight="1">
      <c r="B2" s="62"/>
      <c r="C2" s="63"/>
      <c r="D2" s="62"/>
      <c r="E2" s="64"/>
      <c r="F2" s="29"/>
      <c r="G2" s="30"/>
      <c r="I2" s="65"/>
      <c r="J2" s="65"/>
    </row>
    <row r="3" spans="2:11" s="61" customFormat="1" ht="18" customHeight="1">
      <c r="B3" s="193" t="s">
        <v>9</v>
      </c>
      <c r="C3" s="193"/>
      <c r="D3" s="193"/>
      <c r="E3" s="193"/>
      <c r="F3" s="193"/>
      <c r="G3" s="193"/>
      <c r="I3" s="65"/>
      <c r="J3" s="65"/>
    </row>
    <row r="4" spans="2:11" s="61" customFormat="1" ht="18" customHeight="1">
      <c r="B4" s="193" t="s">
        <v>8</v>
      </c>
      <c r="C4" s="193"/>
      <c r="D4" s="193"/>
      <c r="E4" s="193"/>
      <c r="F4" s="193"/>
      <c r="G4" s="193"/>
      <c r="I4" s="65"/>
      <c r="J4" s="65"/>
    </row>
    <row r="5" spans="2:11" s="61" customFormat="1" ht="18" customHeight="1" thickBot="1">
      <c r="B5" s="202" t="s">
        <v>78</v>
      </c>
      <c r="C5" s="202"/>
      <c r="D5" s="202"/>
      <c r="E5" s="202"/>
      <c r="F5" s="202"/>
      <c r="G5" s="202"/>
      <c r="I5" s="65"/>
      <c r="J5" s="65"/>
    </row>
    <row r="6" spans="2:11" ht="18" customHeight="1" thickBot="1">
      <c r="B6" s="194" t="s">
        <v>7</v>
      </c>
      <c r="C6" s="195"/>
      <c r="D6" s="195"/>
      <c r="E6" s="195"/>
      <c r="F6" s="195"/>
      <c r="G6" s="196"/>
    </row>
    <row r="7" spans="2:11" ht="18" customHeight="1" thickBot="1">
      <c r="B7" s="44"/>
      <c r="C7" s="45"/>
      <c r="D7" s="46"/>
      <c r="E7" s="47"/>
      <c r="F7" s="68"/>
      <c r="G7" s="48" t="s">
        <v>6</v>
      </c>
    </row>
    <row r="8" spans="2:11" ht="18" customHeight="1">
      <c r="B8" s="148" t="s">
        <v>0</v>
      </c>
      <c r="C8" s="149" t="s">
        <v>13</v>
      </c>
      <c r="D8" s="149" t="s">
        <v>2</v>
      </c>
      <c r="E8" s="150" t="s">
        <v>3</v>
      </c>
      <c r="F8" s="150" t="s">
        <v>4</v>
      </c>
      <c r="G8" s="151" t="s">
        <v>5</v>
      </c>
    </row>
    <row r="9" spans="2:11" s="70" customFormat="1" ht="18" customHeight="1">
      <c r="B9" s="157">
        <v>44895</v>
      </c>
      <c r="C9" s="161"/>
      <c r="D9" s="159" t="s">
        <v>6</v>
      </c>
      <c r="E9" s="158"/>
      <c r="F9" s="158"/>
      <c r="G9" s="158">
        <f>+'[1]NOVIEMBRE 2011'!$D$27</f>
        <v>24444699.899999999</v>
      </c>
      <c r="I9" s="71"/>
      <c r="J9" s="71"/>
    </row>
    <row r="10" spans="2:11" s="70" customFormat="1" ht="18" customHeight="1">
      <c r="B10" s="157">
        <v>44896</v>
      </c>
      <c r="C10" s="161"/>
      <c r="D10" s="160" t="s">
        <v>76</v>
      </c>
      <c r="E10" s="158">
        <v>253328213</v>
      </c>
      <c r="F10" s="158"/>
      <c r="G10" s="158">
        <f>SUM(G9+E10-F10)</f>
        <v>277772912.89999998</v>
      </c>
      <c r="I10" s="71"/>
      <c r="J10" s="71"/>
    </row>
    <row r="11" spans="2:11" s="70" customFormat="1" ht="18" customHeight="1">
      <c r="B11" s="157">
        <v>44896</v>
      </c>
      <c r="C11" s="159"/>
      <c r="D11" s="160"/>
      <c r="E11" s="158">
        <v>313875</v>
      </c>
      <c r="F11" s="158"/>
      <c r="G11" s="158">
        <f t="shared" ref="G11:G72" si="0">SUM(G10+E11-F11)</f>
        <v>278086787.89999998</v>
      </c>
      <c r="I11" s="71">
        <v>520600</v>
      </c>
      <c r="J11" s="71">
        <v>60025</v>
      </c>
      <c r="K11" s="65">
        <f>SUM(I11+J11)</f>
        <v>580625</v>
      </c>
    </row>
    <row r="12" spans="2:11" s="70" customFormat="1" ht="18" customHeight="1">
      <c r="B12" s="157">
        <v>44896</v>
      </c>
      <c r="C12" s="161" t="s">
        <v>62</v>
      </c>
      <c r="D12" s="160" t="s">
        <v>63</v>
      </c>
      <c r="E12" s="158"/>
      <c r="F12" s="167">
        <v>34000</v>
      </c>
      <c r="G12" s="158">
        <f t="shared" si="0"/>
        <v>278052787.89999998</v>
      </c>
      <c r="I12" s="71">
        <v>503350</v>
      </c>
      <c r="J12" s="71">
        <v>55290</v>
      </c>
      <c r="K12" s="65">
        <f t="shared" ref="K12:K61" si="1">SUM(I12+J12)</f>
        <v>558640</v>
      </c>
    </row>
    <row r="13" spans="2:11" s="70" customFormat="1" ht="18" customHeight="1">
      <c r="B13" s="157">
        <v>44897</v>
      </c>
      <c r="C13" s="161"/>
      <c r="D13" s="162"/>
      <c r="E13" s="158">
        <v>325650</v>
      </c>
      <c r="F13" s="158"/>
      <c r="G13" s="158">
        <f t="shared" si="0"/>
        <v>278378437.89999998</v>
      </c>
      <c r="I13" s="71">
        <v>275295</v>
      </c>
      <c r="J13" s="71">
        <v>3425</v>
      </c>
      <c r="K13" s="65">
        <f t="shared" si="1"/>
        <v>278720</v>
      </c>
    </row>
    <row r="14" spans="2:11" s="70" customFormat="1" ht="18" customHeight="1">
      <c r="B14" s="157">
        <v>44898</v>
      </c>
      <c r="C14" s="161"/>
      <c r="D14" s="162"/>
      <c r="E14" s="163">
        <v>197280</v>
      </c>
      <c r="F14" s="158"/>
      <c r="G14" s="158">
        <f t="shared" si="0"/>
        <v>278575717.89999998</v>
      </c>
      <c r="I14" s="71">
        <v>146220</v>
      </c>
      <c r="J14" s="71">
        <v>5560</v>
      </c>
      <c r="K14" s="65">
        <f t="shared" si="1"/>
        <v>151780</v>
      </c>
    </row>
    <row r="15" spans="2:11" s="70" customFormat="1" ht="18" customHeight="1">
      <c r="B15" s="157">
        <v>44899</v>
      </c>
      <c r="C15" s="161"/>
      <c r="D15" s="162"/>
      <c r="E15" s="158">
        <v>88395</v>
      </c>
      <c r="F15" s="158"/>
      <c r="G15" s="158">
        <f t="shared" si="0"/>
        <v>278664112.89999998</v>
      </c>
      <c r="I15" s="71">
        <v>546165</v>
      </c>
      <c r="J15" s="71">
        <v>68515</v>
      </c>
      <c r="K15" s="65">
        <f t="shared" si="1"/>
        <v>614680</v>
      </c>
    </row>
    <row r="16" spans="2:11" ht="18" customHeight="1">
      <c r="B16" s="157">
        <v>44900</v>
      </c>
      <c r="C16" s="161"/>
      <c r="D16" s="162"/>
      <c r="E16" s="158">
        <v>376320</v>
      </c>
      <c r="F16" s="158"/>
      <c r="G16" s="158">
        <f t="shared" si="0"/>
        <v>279040432.89999998</v>
      </c>
      <c r="I16" s="67">
        <v>525100</v>
      </c>
      <c r="J16" s="67">
        <v>84115</v>
      </c>
      <c r="K16" s="164">
        <f t="shared" si="1"/>
        <v>609215</v>
      </c>
    </row>
    <row r="17" spans="2:11" ht="18" customHeight="1">
      <c r="B17" s="157">
        <v>44901</v>
      </c>
      <c r="C17" s="159"/>
      <c r="D17" s="159"/>
      <c r="E17" s="158">
        <v>352690</v>
      </c>
      <c r="F17" s="158"/>
      <c r="G17" s="158">
        <f t="shared" si="0"/>
        <v>279393122.89999998</v>
      </c>
      <c r="I17" s="67">
        <v>532590</v>
      </c>
      <c r="J17" s="67">
        <v>68945</v>
      </c>
      <c r="K17" s="65">
        <f t="shared" si="1"/>
        <v>601535</v>
      </c>
    </row>
    <row r="18" spans="2:11" ht="18" customHeight="1">
      <c r="B18" s="157">
        <v>44900</v>
      </c>
      <c r="C18" s="161" t="s">
        <v>57</v>
      </c>
      <c r="D18" s="162" t="s">
        <v>58</v>
      </c>
      <c r="E18" s="158"/>
      <c r="F18" s="167">
        <v>6787360</v>
      </c>
      <c r="G18" s="158">
        <f t="shared" si="0"/>
        <v>272605762.89999998</v>
      </c>
      <c r="I18" s="67">
        <v>515625</v>
      </c>
      <c r="J18" s="67">
        <v>62115</v>
      </c>
      <c r="K18" s="65">
        <f t="shared" si="1"/>
        <v>577740</v>
      </c>
    </row>
    <row r="19" spans="2:11" ht="18" customHeight="1">
      <c r="B19" s="157">
        <v>44900</v>
      </c>
      <c r="C19" s="161" t="s">
        <v>59</v>
      </c>
      <c r="D19" s="162" t="s">
        <v>68</v>
      </c>
      <c r="E19" s="158"/>
      <c r="F19" s="167">
        <v>1752300</v>
      </c>
      <c r="G19" s="158">
        <f t="shared" si="0"/>
        <v>270853462.89999998</v>
      </c>
      <c r="I19" s="67">
        <v>509695</v>
      </c>
      <c r="J19" s="67">
        <v>54710</v>
      </c>
      <c r="K19" s="65">
        <f t="shared" si="1"/>
        <v>564405</v>
      </c>
    </row>
    <row r="20" spans="2:11" ht="18" customHeight="1">
      <c r="B20" s="157">
        <v>44900</v>
      </c>
      <c r="C20" s="161" t="s">
        <v>64</v>
      </c>
      <c r="D20" s="162" t="s">
        <v>65</v>
      </c>
      <c r="E20" s="158"/>
      <c r="F20" s="167">
        <v>1168416.3999999999</v>
      </c>
      <c r="G20" s="158">
        <f t="shared" si="0"/>
        <v>269685046.5</v>
      </c>
      <c r="I20" s="67">
        <v>263160</v>
      </c>
      <c r="J20" s="67">
        <v>10400</v>
      </c>
      <c r="K20" s="65">
        <f t="shared" si="1"/>
        <v>273560</v>
      </c>
    </row>
    <row r="21" spans="2:11" ht="18" customHeight="1">
      <c r="B21" s="157">
        <v>44900</v>
      </c>
      <c r="C21" s="161" t="s">
        <v>66</v>
      </c>
      <c r="D21" s="162" t="s">
        <v>67</v>
      </c>
      <c r="E21" s="158"/>
      <c r="F21" s="167">
        <v>7519000</v>
      </c>
      <c r="G21" s="158">
        <f t="shared" si="0"/>
        <v>262166046.5</v>
      </c>
      <c r="I21" s="67">
        <v>148255</v>
      </c>
      <c r="J21" s="67">
        <v>8560</v>
      </c>
      <c r="K21" s="65">
        <f t="shared" si="1"/>
        <v>156815</v>
      </c>
    </row>
    <row r="22" spans="2:11" ht="18" customHeight="1">
      <c r="B22" s="157">
        <v>44902</v>
      </c>
      <c r="C22" s="159"/>
      <c r="D22" s="161"/>
      <c r="E22" s="165">
        <v>344940</v>
      </c>
      <c r="F22" s="158"/>
      <c r="G22" s="158">
        <f t="shared" si="0"/>
        <v>262510986.5</v>
      </c>
      <c r="I22" s="67">
        <v>523850</v>
      </c>
      <c r="J22" s="67">
        <v>87750</v>
      </c>
      <c r="K22" s="65">
        <f t="shared" si="1"/>
        <v>611600</v>
      </c>
    </row>
    <row r="23" spans="2:11" ht="18" customHeight="1">
      <c r="B23" s="157">
        <v>44903</v>
      </c>
      <c r="C23" s="159"/>
      <c r="D23" s="161"/>
      <c r="E23" s="158">
        <v>343065</v>
      </c>
      <c r="F23" s="158"/>
      <c r="G23" s="158">
        <f t="shared" si="0"/>
        <v>262854051.5</v>
      </c>
      <c r="I23" s="67">
        <v>513295</v>
      </c>
      <c r="J23" s="67">
        <v>68240</v>
      </c>
      <c r="K23" s="65">
        <f t="shared" si="1"/>
        <v>581535</v>
      </c>
    </row>
    <row r="24" spans="2:11" ht="18" customHeight="1">
      <c r="B24" s="157">
        <v>44904</v>
      </c>
      <c r="C24" s="159"/>
      <c r="D24" s="161"/>
      <c r="E24" s="158">
        <v>317180</v>
      </c>
      <c r="F24" s="158"/>
      <c r="G24" s="158">
        <f t="shared" si="0"/>
        <v>263171231.5</v>
      </c>
      <c r="K24" s="65"/>
    </row>
    <row r="25" spans="2:11" ht="18" customHeight="1">
      <c r="B25" s="157">
        <v>44905</v>
      </c>
      <c r="C25" s="159"/>
      <c r="D25" s="161"/>
      <c r="E25" s="158">
        <v>218085</v>
      </c>
      <c r="F25" s="158"/>
      <c r="G25" s="158">
        <f t="shared" si="0"/>
        <v>263389316.5</v>
      </c>
      <c r="K25" s="65"/>
    </row>
    <row r="26" spans="2:11" ht="18" customHeight="1">
      <c r="B26" s="157">
        <v>44904</v>
      </c>
      <c r="C26" s="161" t="s">
        <v>69</v>
      </c>
      <c r="D26" s="162" t="s">
        <v>60</v>
      </c>
      <c r="E26" s="158"/>
      <c r="F26" s="167">
        <v>7233000</v>
      </c>
      <c r="G26" s="158">
        <f t="shared" si="0"/>
        <v>256156316.5</v>
      </c>
      <c r="K26" s="65"/>
    </row>
    <row r="27" spans="2:11" ht="18" customHeight="1">
      <c r="B27" s="157">
        <v>44904</v>
      </c>
      <c r="C27" s="161" t="s">
        <v>61</v>
      </c>
      <c r="D27" s="162" t="s">
        <v>60</v>
      </c>
      <c r="E27" s="158"/>
      <c r="F27" s="167">
        <v>2893200</v>
      </c>
      <c r="G27" s="158">
        <f t="shared" si="0"/>
        <v>253263116.5</v>
      </c>
      <c r="K27" s="65"/>
    </row>
    <row r="28" spans="2:11" ht="18" customHeight="1">
      <c r="B28" s="157">
        <v>44904</v>
      </c>
      <c r="C28" s="161" t="s">
        <v>70</v>
      </c>
      <c r="D28" s="162" t="s">
        <v>71</v>
      </c>
      <c r="E28" s="158"/>
      <c r="F28" s="167">
        <v>3024930</v>
      </c>
      <c r="G28" s="158">
        <f t="shared" si="0"/>
        <v>250238186.5</v>
      </c>
      <c r="K28" s="65"/>
    </row>
    <row r="29" spans="2:11" ht="18" customHeight="1">
      <c r="B29" s="157">
        <v>44906</v>
      </c>
      <c r="C29" s="161"/>
      <c r="D29" s="162"/>
      <c r="E29" s="158">
        <v>106860</v>
      </c>
      <c r="F29" s="158"/>
      <c r="G29" s="158">
        <f t="shared" si="0"/>
        <v>250345046.5</v>
      </c>
      <c r="K29" s="65"/>
    </row>
    <row r="30" spans="2:11" ht="18" customHeight="1">
      <c r="B30" s="157">
        <v>44907</v>
      </c>
      <c r="C30" s="159"/>
      <c r="D30" s="161"/>
      <c r="E30" s="158">
        <v>352370</v>
      </c>
      <c r="F30" s="158"/>
      <c r="G30" s="158">
        <f t="shared" si="0"/>
        <v>250697416.5</v>
      </c>
      <c r="K30" s="65"/>
    </row>
    <row r="31" spans="2:11" ht="18" customHeight="1">
      <c r="B31" s="157">
        <v>44908</v>
      </c>
      <c r="C31" s="159"/>
      <c r="D31" s="159"/>
      <c r="E31" s="158">
        <v>336525</v>
      </c>
      <c r="F31" s="158"/>
      <c r="G31" s="158">
        <f t="shared" si="0"/>
        <v>251033941.5</v>
      </c>
      <c r="K31" s="65"/>
    </row>
    <row r="32" spans="2:11" ht="18" customHeight="1">
      <c r="B32" s="157">
        <v>44909</v>
      </c>
      <c r="C32" s="161"/>
      <c r="D32" s="162"/>
      <c r="E32" s="158">
        <v>326490</v>
      </c>
      <c r="F32" s="158"/>
      <c r="G32" s="158">
        <f t="shared" si="0"/>
        <v>251360431.5</v>
      </c>
      <c r="K32" s="65"/>
    </row>
    <row r="33" spans="2:11" ht="18" customHeight="1">
      <c r="B33" s="157">
        <v>44910</v>
      </c>
      <c r="C33" s="161"/>
      <c r="D33" s="162"/>
      <c r="E33" s="158">
        <v>323085</v>
      </c>
      <c r="F33" s="158"/>
      <c r="G33" s="158">
        <f t="shared" si="0"/>
        <v>251683516.5</v>
      </c>
      <c r="I33" s="67">
        <v>1249855.6000000001</v>
      </c>
      <c r="J33" s="67">
        <v>64300</v>
      </c>
      <c r="K33" s="65">
        <f t="shared" si="1"/>
        <v>1314155.6000000001</v>
      </c>
    </row>
    <row r="34" spans="2:11" ht="18" customHeight="1">
      <c r="B34" s="157">
        <v>44911</v>
      </c>
      <c r="C34" s="161"/>
      <c r="D34" s="162"/>
      <c r="E34" s="158">
        <v>329660</v>
      </c>
      <c r="F34" s="158"/>
      <c r="G34" s="158">
        <f t="shared" si="0"/>
        <v>252013176.5</v>
      </c>
      <c r="I34" s="67">
        <v>504490</v>
      </c>
      <c r="J34" s="67">
        <v>59620</v>
      </c>
      <c r="K34" s="65">
        <f t="shared" si="1"/>
        <v>564110</v>
      </c>
    </row>
    <row r="35" spans="2:11" ht="18" customHeight="1">
      <c r="B35" s="157">
        <v>44912</v>
      </c>
      <c r="C35" s="161"/>
      <c r="D35" s="162"/>
      <c r="E35" s="158">
        <v>193725</v>
      </c>
      <c r="F35" s="158"/>
      <c r="G35" s="158">
        <f>SUM(G34+E35-F35)</f>
        <v>252206901.5</v>
      </c>
      <c r="I35" s="67">
        <v>472840</v>
      </c>
      <c r="J35" s="67">
        <v>58955</v>
      </c>
      <c r="K35" s="65">
        <f t="shared" si="1"/>
        <v>531795</v>
      </c>
    </row>
    <row r="36" spans="2:11" ht="18" customHeight="1">
      <c r="B36" s="157">
        <v>44908</v>
      </c>
      <c r="C36" s="161" t="s">
        <v>73</v>
      </c>
      <c r="D36" s="160" t="s">
        <v>80</v>
      </c>
      <c r="E36" s="158"/>
      <c r="F36" s="167">
        <v>1692239.22</v>
      </c>
      <c r="G36" s="158">
        <f t="shared" si="0"/>
        <v>250514662.28</v>
      </c>
      <c r="I36" s="67">
        <v>267495</v>
      </c>
      <c r="J36" s="67">
        <v>12880</v>
      </c>
      <c r="K36" s="65">
        <f t="shared" si="1"/>
        <v>280375</v>
      </c>
    </row>
    <row r="37" spans="2:11" ht="18" customHeight="1">
      <c r="B37" s="157">
        <v>44908</v>
      </c>
      <c r="C37" s="161" t="s">
        <v>72</v>
      </c>
      <c r="D37" s="162" t="s">
        <v>88</v>
      </c>
      <c r="E37" s="158"/>
      <c r="F37" s="167">
        <v>236999.81</v>
      </c>
      <c r="G37" s="158">
        <f t="shared" si="0"/>
        <v>250277662.47</v>
      </c>
      <c r="I37" s="67">
        <v>170255</v>
      </c>
      <c r="J37" s="67">
        <v>8405</v>
      </c>
      <c r="K37" s="164">
        <f t="shared" si="1"/>
        <v>178660</v>
      </c>
    </row>
    <row r="38" spans="2:11" ht="18" customHeight="1">
      <c r="B38" s="157">
        <v>44909</v>
      </c>
      <c r="C38" s="161"/>
      <c r="D38" s="162"/>
      <c r="E38" s="158">
        <v>1314155.6000000001</v>
      </c>
      <c r="F38" s="167"/>
      <c r="G38" s="158">
        <f t="shared" si="0"/>
        <v>251591818.06999999</v>
      </c>
      <c r="I38" s="67">
        <v>500720</v>
      </c>
      <c r="J38" s="67">
        <v>81545</v>
      </c>
      <c r="K38" s="65">
        <f t="shared" si="1"/>
        <v>582265</v>
      </c>
    </row>
    <row r="39" spans="2:11" ht="18" customHeight="1">
      <c r="B39" s="157">
        <v>44909</v>
      </c>
      <c r="C39" s="161" t="s">
        <v>79</v>
      </c>
      <c r="D39" s="160" t="s">
        <v>82</v>
      </c>
      <c r="E39" s="158"/>
      <c r="F39" s="167">
        <v>757560</v>
      </c>
      <c r="G39" s="158">
        <f t="shared" si="0"/>
        <v>250834258.06999999</v>
      </c>
      <c r="I39" s="67">
        <v>481880</v>
      </c>
      <c r="J39" s="67">
        <v>56045</v>
      </c>
      <c r="K39" s="65">
        <f t="shared" si="1"/>
        <v>537925</v>
      </c>
    </row>
    <row r="40" spans="2:11" ht="18" customHeight="1">
      <c r="B40" s="157">
        <v>44909</v>
      </c>
      <c r="C40" s="161" t="s">
        <v>81</v>
      </c>
      <c r="D40" s="160" t="s">
        <v>83</v>
      </c>
      <c r="E40" s="158"/>
      <c r="F40" s="167">
        <v>1788880</v>
      </c>
      <c r="G40" s="158">
        <f t="shared" si="0"/>
        <v>249045378.06999999</v>
      </c>
      <c r="K40" s="65"/>
    </row>
    <row r="41" spans="2:11" ht="18" customHeight="1">
      <c r="B41" s="157">
        <v>44909</v>
      </c>
      <c r="C41" s="161" t="s">
        <v>84</v>
      </c>
      <c r="D41" s="160" t="s">
        <v>85</v>
      </c>
      <c r="E41" s="158"/>
      <c r="F41" s="167">
        <v>2896900</v>
      </c>
      <c r="G41" s="158">
        <f t="shared" si="0"/>
        <v>246148478.06999999</v>
      </c>
      <c r="K41" s="65"/>
    </row>
    <row r="42" spans="2:11" ht="18" customHeight="1">
      <c r="B42" s="157">
        <v>44909</v>
      </c>
      <c r="C42" s="161" t="s">
        <v>86</v>
      </c>
      <c r="D42" s="160" t="s">
        <v>87</v>
      </c>
      <c r="E42" s="158"/>
      <c r="F42" s="167">
        <v>2640840</v>
      </c>
      <c r="G42" s="158">
        <f t="shared" si="0"/>
        <v>243507638.06999999</v>
      </c>
      <c r="K42" s="65"/>
    </row>
    <row r="43" spans="2:11" ht="18" customHeight="1">
      <c r="B43" s="157">
        <v>44909</v>
      </c>
      <c r="C43" s="161" t="s">
        <v>89</v>
      </c>
      <c r="D43" s="162" t="s">
        <v>90</v>
      </c>
      <c r="E43" s="158"/>
      <c r="F43" s="167">
        <v>3203436.27</v>
      </c>
      <c r="G43" s="158">
        <f t="shared" si="0"/>
        <v>240304201.79999998</v>
      </c>
      <c r="K43" s="65"/>
    </row>
    <row r="44" spans="2:11" ht="18" customHeight="1">
      <c r="B44" s="157">
        <v>44910</v>
      </c>
      <c r="C44" s="159"/>
      <c r="D44" s="159"/>
      <c r="E44" s="158">
        <v>564110</v>
      </c>
      <c r="F44" s="167"/>
      <c r="G44" s="158">
        <f t="shared" si="0"/>
        <v>240868311.79999998</v>
      </c>
      <c r="K44" s="65"/>
    </row>
    <row r="45" spans="2:11" ht="18" customHeight="1">
      <c r="B45" s="157">
        <v>44910</v>
      </c>
      <c r="C45" s="161" t="s">
        <v>91</v>
      </c>
      <c r="D45" s="162" t="s">
        <v>92</v>
      </c>
      <c r="E45" s="158"/>
      <c r="F45" s="167">
        <v>687326.4</v>
      </c>
      <c r="G45" s="158">
        <f t="shared" si="0"/>
        <v>240180985.39999998</v>
      </c>
      <c r="K45" s="65"/>
    </row>
    <row r="46" spans="2:11" ht="18" customHeight="1">
      <c r="B46" s="157">
        <v>44910</v>
      </c>
      <c r="C46" s="161" t="s">
        <v>93</v>
      </c>
      <c r="D46" s="160" t="s">
        <v>63</v>
      </c>
      <c r="E46" s="158"/>
      <c r="F46" s="167">
        <v>26200</v>
      </c>
      <c r="G46" s="158">
        <f t="shared" si="0"/>
        <v>240154785.39999998</v>
      </c>
      <c r="K46" s="65"/>
    </row>
    <row r="47" spans="2:11" ht="18" customHeight="1">
      <c r="B47" s="157">
        <v>44911</v>
      </c>
      <c r="C47" s="161"/>
      <c r="D47" s="162"/>
      <c r="E47" s="158">
        <v>531795</v>
      </c>
      <c r="F47" s="158"/>
      <c r="G47" s="158">
        <f t="shared" si="0"/>
        <v>240686580.39999998</v>
      </c>
      <c r="K47" s="65"/>
    </row>
    <row r="48" spans="2:11" ht="18" customHeight="1">
      <c r="B48" s="157">
        <v>44911</v>
      </c>
      <c r="C48" s="161" t="s">
        <v>94</v>
      </c>
      <c r="D48" s="162" t="s">
        <v>95</v>
      </c>
      <c r="E48" s="158"/>
      <c r="F48" s="167">
        <v>17257976</v>
      </c>
      <c r="G48" s="158">
        <f t="shared" si="0"/>
        <v>223428604.39999998</v>
      </c>
      <c r="K48" s="65"/>
    </row>
    <row r="49" spans="2:11" ht="18" customHeight="1">
      <c r="B49" s="157">
        <v>44911</v>
      </c>
      <c r="C49" s="161" t="s">
        <v>96</v>
      </c>
      <c r="D49" s="162" t="s">
        <v>97</v>
      </c>
      <c r="E49" s="158"/>
      <c r="F49" s="167">
        <v>848999.99</v>
      </c>
      <c r="G49" s="158">
        <f t="shared" si="0"/>
        <v>222579604.40999997</v>
      </c>
      <c r="K49" s="65"/>
    </row>
    <row r="50" spans="2:11" ht="18" customHeight="1">
      <c r="B50" s="157">
        <v>44912</v>
      </c>
      <c r="C50" s="161"/>
      <c r="D50" s="162" t="s">
        <v>54</v>
      </c>
      <c r="E50" s="158">
        <v>280375</v>
      </c>
      <c r="F50" s="158"/>
      <c r="G50" s="158">
        <f t="shared" si="0"/>
        <v>222859979.40999997</v>
      </c>
      <c r="K50" s="65"/>
    </row>
    <row r="51" spans="2:11" ht="18" customHeight="1">
      <c r="B51" s="157">
        <v>44913</v>
      </c>
      <c r="C51" s="159"/>
      <c r="D51" s="159"/>
      <c r="E51" s="165">
        <v>178660</v>
      </c>
      <c r="F51" s="158"/>
      <c r="G51" s="158">
        <f t="shared" si="0"/>
        <v>223038639.40999997</v>
      </c>
      <c r="K51" s="65"/>
    </row>
    <row r="52" spans="2:11" ht="18" customHeight="1">
      <c r="B52" s="157">
        <v>44914</v>
      </c>
      <c r="C52" s="159"/>
      <c r="D52" s="161" t="s">
        <v>49</v>
      </c>
      <c r="E52" s="158">
        <v>582265</v>
      </c>
      <c r="F52" s="158"/>
      <c r="G52" s="158">
        <f t="shared" si="0"/>
        <v>223620904.40999997</v>
      </c>
      <c r="K52" s="65"/>
    </row>
    <row r="53" spans="2:11" ht="18" customHeight="1">
      <c r="B53" s="157">
        <v>44915</v>
      </c>
      <c r="C53" s="159"/>
      <c r="D53" s="159"/>
      <c r="E53" s="158">
        <v>537925</v>
      </c>
      <c r="F53" s="158"/>
      <c r="G53" s="158">
        <f t="shared" si="0"/>
        <v>224158829.40999997</v>
      </c>
      <c r="I53" s="67">
        <v>468975</v>
      </c>
      <c r="J53" s="67">
        <v>53250</v>
      </c>
      <c r="K53" s="65">
        <f t="shared" si="1"/>
        <v>522225</v>
      </c>
    </row>
    <row r="54" spans="2:11" ht="18" customHeight="1">
      <c r="B54" s="157">
        <v>44915</v>
      </c>
      <c r="C54" s="161" t="s">
        <v>115</v>
      </c>
      <c r="D54" s="160" t="s">
        <v>75</v>
      </c>
      <c r="E54" s="158"/>
      <c r="F54" s="167">
        <v>3015333.42</v>
      </c>
      <c r="G54" s="158"/>
      <c r="K54" s="65"/>
    </row>
    <row r="55" spans="2:11" ht="18" customHeight="1">
      <c r="B55" s="157">
        <v>44915</v>
      </c>
      <c r="C55" s="161" t="s">
        <v>74</v>
      </c>
      <c r="D55" s="160" t="s">
        <v>75</v>
      </c>
      <c r="E55" s="158"/>
      <c r="F55" s="167">
        <v>5715277.96</v>
      </c>
      <c r="G55" s="158">
        <f>SUM(G53+E55-F55)</f>
        <v>218443551.44999996</v>
      </c>
      <c r="I55" s="67">
        <v>465345</v>
      </c>
      <c r="J55" s="67">
        <v>56550</v>
      </c>
      <c r="K55" s="65">
        <f t="shared" si="1"/>
        <v>521895</v>
      </c>
    </row>
    <row r="56" spans="2:11" ht="18" customHeight="1">
      <c r="B56" s="157">
        <v>44916</v>
      </c>
      <c r="C56" s="159"/>
      <c r="D56" s="161"/>
      <c r="E56" s="158">
        <v>522225</v>
      </c>
      <c r="F56" s="158"/>
      <c r="G56" s="158">
        <f t="shared" si="0"/>
        <v>218965776.44999996</v>
      </c>
      <c r="I56" s="67">
        <v>433150</v>
      </c>
      <c r="J56" s="67">
        <v>25475</v>
      </c>
      <c r="K56" s="65">
        <f t="shared" si="1"/>
        <v>458625</v>
      </c>
    </row>
    <row r="57" spans="2:11" ht="18" customHeight="1">
      <c r="B57" s="157">
        <v>44916</v>
      </c>
      <c r="C57" s="161" t="s">
        <v>113</v>
      </c>
      <c r="D57" s="160" t="s">
        <v>114</v>
      </c>
      <c r="E57" s="158"/>
      <c r="F57" s="167">
        <v>9201309.2799999993</v>
      </c>
      <c r="G57" s="158">
        <f t="shared" si="0"/>
        <v>209764467.16999996</v>
      </c>
      <c r="I57" s="67">
        <v>195965</v>
      </c>
      <c r="J57" s="67">
        <v>6970</v>
      </c>
      <c r="K57" s="65">
        <f t="shared" si="1"/>
        <v>202935</v>
      </c>
    </row>
    <row r="58" spans="2:11" ht="18" customHeight="1">
      <c r="B58" s="157">
        <v>44917</v>
      </c>
      <c r="C58" s="159"/>
      <c r="D58" s="161" t="s">
        <v>56</v>
      </c>
      <c r="E58" s="158">
        <v>521895</v>
      </c>
      <c r="F58" s="158"/>
      <c r="G58" s="158">
        <f t="shared" si="0"/>
        <v>210286362.16999996</v>
      </c>
      <c r="I58" s="67">
        <v>105460</v>
      </c>
      <c r="J58" s="67">
        <v>4155</v>
      </c>
      <c r="K58" s="65">
        <f t="shared" si="1"/>
        <v>109615</v>
      </c>
    </row>
    <row r="59" spans="2:11" ht="18" customHeight="1">
      <c r="B59" s="157">
        <v>44918</v>
      </c>
      <c r="C59" s="161"/>
      <c r="D59" s="162"/>
      <c r="E59" s="158">
        <v>458625</v>
      </c>
      <c r="F59" s="158"/>
      <c r="G59" s="158">
        <f t="shared" si="0"/>
        <v>210744987.16999996</v>
      </c>
      <c r="I59" s="67">
        <v>381160</v>
      </c>
      <c r="J59" s="67">
        <v>82150</v>
      </c>
      <c r="K59" s="65">
        <f t="shared" si="1"/>
        <v>463310</v>
      </c>
    </row>
    <row r="60" spans="2:11" ht="18" customHeight="1">
      <c r="B60" s="157">
        <v>44918</v>
      </c>
      <c r="C60" s="161" t="s">
        <v>98</v>
      </c>
      <c r="D60" s="162" t="s">
        <v>95</v>
      </c>
      <c r="E60" s="158"/>
      <c r="F60" s="167">
        <v>6819461</v>
      </c>
      <c r="G60" s="158">
        <f t="shared" si="0"/>
        <v>203925526.16999996</v>
      </c>
      <c r="I60" s="67">
        <v>398130</v>
      </c>
      <c r="J60" s="67">
        <v>60780</v>
      </c>
      <c r="K60" s="65">
        <f t="shared" si="1"/>
        <v>458910</v>
      </c>
    </row>
    <row r="61" spans="2:11" ht="18" customHeight="1">
      <c r="B61" s="157">
        <v>44918</v>
      </c>
      <c r="C61" s="161" t="s">
        <v>99</v>
      </c>
      <c r="D61" s="160" t="s">
        <v>100</v>
      </c>
      <c r="E61" s="158"/>
      <c r="F61" s="167">
        <v>2274815.7999999998</v>
      </c>
      <c r="G61" s="158">
        <f t="shared" si="0"/>
        <v>201650710.36999995</v>
      </c>
      <c r="I61" s="67">
        <v>415420</v>
      </c>
      <c r="K61" s="65">
        <f t="shared" si="1"/>
        <v>415420</v>
      </c>
    </row>
    <row r="62" spans="2:11" ht="18" customHeight="1">
      <c r="B62" s="157">
        <v>44918</v>
      </c>
      <c r="C62" s="161" t="s">
        <v>101</v>
      </c>
      <c r="D62" s="160" t="s">
        <v>102</v>
      </c>
      <c r="E62" s="158"/>
      <c r="F62" s="167">
        <v>2885964.47</v>
      </c>
      <c r="G62" s="158">
        <f t="shared" si="0"/>
        <v>198764745.89999995</v>
      </c>
    </row>
    <row r="63" spans="2:11" ht="18" customHeight="1">
      <c r="B63" s="157">
        <v>44919</v>
      </c>
      <c r="C63" s="161"/>
      <c r="D63" s="162"/>
      <c r="E63" s="158">
        <v>202935</v>
      </c>
      <c r="F63" s="158"/>
      <c r="G63" s="158">
        <f t="shared" si="0"/>
        <v>198967680.89999995</v>
      </c>
    </row>
    <row r="64" spans="2:11" ht="18" customHeight="1">
      <c r="B64" s="157">
        <v>44920</v>
      </c>
      <c r="C64" s="161"/>
      <c r="D64" s="161"/>
      <c r="E64" s="158">
        <v>109615</v>
      </c>
      <c r="F64" s="158"/>
      <c r="G64" s="158">
        <f t="shared" si="0"/>
        <v>199077295.89999995</v>
      </c>
    </row>
    <row r="65" spans="2:11" ht="18" customHeight="1">
      <c r="B65" s="157">
        <v>44921</v>
      </c>
      <c r="C65" s="159"/>
      <c r="D65" s="159"/>
      <c r="E65" s="158">
        <v>463310</v>
      </c>
      <c r="F65" s="158"/>
      <c r="G65" s="158">
        <f t="shared" si="0"/>
        <v>199540605.89999995</v>
      </c>
    </row>
    <row r="66" spans="2:11" ht="18" customHeight="1">
      <c r="B66" s="157">
        <v>44921</v>
      </c>
      <c r="C66" s="161" t="s">
        <v>103</v>
      </c>
      <c r="D66" s="160" t="s">
        <v>104</v>
      </c>
      <c r="E66" s="158"/>
      <c r="F66" s="167">
        <v>721530</v>
      </c>
      <c r="G66" s="158">
        <f t="shared" si="0"/>
        <v>198819075.89999995</v>
      </c>
    </row>
    <row r="67" spans="2:11" ht="18" customHeight="1">
      <c r="B67" s="157">
        <v>44921</v>
      </c>
      <c r="C67" s="161" t="s">
        <v>105</v>
      </c>
      <c r="D67" s="160" t="s">
        <v>106</v>
      </c>
      <c r="E67" s="158"/>
      <c r="F67" s="167">
        <v>1005919.32</v>
      </c>
      <c r="G67" s="158">
        <f t="shared" si="0"/>
        <v>197813156.57999995</v>
      </c>
    </row>
    <row r="68" spans="2:11" ht="18" customHeight="1">
      <c r="B68" s="157">
        <v>44922</v>
      </c>
      <c r="C68" s="159"/>
      <c r="D68" s="161"/>
      <c r="E68" s="158">
        <v>458910</v>
      </c>
      <c r="F68" s="158"/>
      <c r="G68" s="158">
        <f t="shared" si="0"/>
        <v>198272066.57999995</v>
      </c>
    </row>
    <row r="69" spans="2:11" ht="18" customHeight="1">
      <c r="B69" s="157">
        <v>44923</v>
      </c>
      <c r="C69" s="161"/>
      <c r="D69" s="161"/>
      <c r="E69" s="158">
        <v>461870</v>
      </c>
      <c r="F69" s="158"/>
      <c r="G69" s="158">
        <f t="shared" si="0"/>
        <v>198733936.57999995</v>
      </c>
      <c r="I69" s="67">
        <v>46450</v>
      </c>
      <c r="J69" s="67">
        <f>SUM(E69+I69)</f>
        <v>508320</v>
      </c>
    </row>
    <row r="70" spans="2:11" ht="18" customHeight="1">
      <c r="B70" s="157">
        <v>44924</v>
      </c>
      <c r="C70" s="161"/>
      <c r="D70" s="161"/>
      <c r="E70" s="158">
        <v>426655</v>
      </c>
      <c r="F70" s="158"/>
      <c r="G70" s="158">
        <f t="shared" si="0"/>
        <v>199160591.57999995</v>
      </c>
      <c r="I70" s="67">
        <v>43000</v>
      </c>
      <c r="J70" s="67">
        <f>SUM(E70+I70)</f>
        <v>469655</v>
      </c>
    </row>
    <row r="71" spans="2:11" ht="18" customHeight="1">
      <c r="B71" s="157">
        <v>44925</v>
      </c>
      <c r="C71" s="161"/>
      <c r="D71" s="161" t="s">
        <v>49</v>
      </c>
      <c r="E71" s="158">
        <v>405980</v>
      </c>
      <c r="F71" s="158"/>
      <c r="G71" s="158">
        <f t="shared" si="0"/>
        <v>199566571.57999995</v>
      </c>
    </row>
    <row r="72" spans="2:11" ht="18" customHeight="1">
      <c r="B72" s="157">
        <v>44926</v>
      </c>
      <c r="C72" s="161"/>
      <c r="D72" s="162"/>
      <c r="E72" s="163">
        <v>177470</v>
      </c>
      <c r="F72" s="163"/>
      <c r="G72" s="158">
        <f t="shared" si="0"/>
        <v>199744041.57999995</v>
      </c>
      <c r="I72" s="158">
        <v>51590</v>
      </c>
      <c r="J72" s="67">
        <v>354390</v>
      </c>
      <c r="K72" s="72">
        <f>SUM(I72:J72)</f>
        <v>405980</v>
      </c>
    </row>
    <row r="73" spans="2:11" ht="18" customHeight="1" thickBot="1">
      <c r="B73" s="152"/>
      <c r="C73" s="153"/>
      <c r="D73" s="154" t="s">
        <v>11</v>
      </c>
      <c r="E73" s="155">
        <f>SUM(E9:E72)</f>
        <v>266373183.59999999</v>
      </c>
      <c r="F73" s="155">
        <f>SUM(F10:F72)</f>
        <v>94089175.339999989</v>
      </c>
      <c r="G73" s="156"/>
      <c r="I73" s="163">
        <v>6605</v>
      </c>
      <c r="J73" s="67">
        <v>170865</v>
      </c>
    </row>
    <row r="74" spans="2:11" s="70" customFormat="1" ht="18" customHeight="1">
      <c r="B74" s="73"/>
      <c r="C74" s="74"/>
      <c r="D74" s="75"/>
      <c r="E74" s="76"/>
      <c r="F74" s="77">
        <v>166654335.87</v>
      </c>
      <c r="G74" s="77">
        <f>SUM(F74-F73)</f>
        <v>72565160.530000016</v>
      </c>
      <c r="I74" s="67"/>
      <c r="J74" s="67">
        <f>SUM(I73:J73)</f>
        <v>177470</v>
      </c>
      <c r="K74" s="66"/>
    </row>
    <row r="75" spans="2:11" ht="18" customHeight="1">
      <c r="B75" s="26"/>
      <c r="C75" s="27"/>
      <c r="D75" s="28"/>
      <c r="E75" s="55"/>
      <c r="F75" s="49"/>
      <c r="G75" s="43"/>
    </row>
    <row r="76" spans="2:11" ht="18" customHeight="1">
      <c r="B76" s="197" t="s">
        <v>21</v>
      </c>
      <c r="C76" s="197"/>
      <c r="D76" s="50" t="s">
        <v>27</v>
      </c>
      <c r="E76" s="50"/>
      <c r="F76" s="192" t="s">
        <v>25</v>
      </c>
      <c r="G76" s="192"/>
    </row>
    <row r="77" spans="2:11" ht="18" customHeight="1">
      <c r="B77" s="198" t="s">
        <v>22</v>
      </c>
      <c r="C77" s="198"/>
      <c r="D77" s="50" t="s">
        <v>29</v>
      </c>
      <c r="E77" s="50"/>
      <c r="F77" s="191" t="s">
        <v>19</v>
      </c>
      <c r="G77" s="191"/>
    </row>
    <row r="78" spans="2:11" ht="18" customHeight="1">
      <c r="B78" s="192" t="s">
        <v>23</v>
      </c>
      <c r="C78" s="192"/>
      <c r="D78" s="51" t="s">
        <v>28</v>
      </c>
      <c r="E78" s="51"/>
      <c r="F78" s="190" t="s">
        <v>20</v>
      </c>
      <c r="G78" s="190"/>
    </row>
    <row r="79" spans="2:11" ht="18" customHeight="1">
      <c r="D79" s="79"/>
      <c r="E79" s="56"/>
      <c r="G79" s="72"/>
    </row>
    <row r="80" spans="2:11" ht="18" customHeight="1">
      <c r="D80" s="79"/>
      <c r="E80" s="80"/>
      <c r="G80" s="81"/>
    </row>
    <row r="81" spans="3:11" ht="18" customHeight="1">
      <c r="D81" s="82"/>
      <c r="G81" s="72"/>
    </row>
    <row r="82" spans="3:11" ht="18" customHeight="1">
      <c r="D82" s="82"/>
      <c r="G82" s="72"/>
    </row>
    <row r="91" spans="3:11" ht="18" customHeight="1">
      <c r="C91" s="82"/>
    </row>
    <row r="92" spans="3:11" ht="18" customHeight="1">
      <c r="C92" s="82"/>
    </row>
    <row r="93" spans="3:11" ht="18" customHeight="1">
      <c r="C93" s="82"/>
    </row>
    <row r="94" spans="3:11" ht="18" customHeight="1">
      <c r="C94" s="82"/>
    </row>
    <row r="95" spans="3:11" ht="18" customHeight="1">
      <c r="C95" s="82"/>
    </row>
    <row r="96" spans="3:11" ht="18" customHeight="1">
      <c r="C96" s="82"/>
      <c r="I96" s="71"/>
      <c r="J96" s="71"/>
      <c r="K96" s="70"/>
    </row>
    <row r="97" spans="3:4" ht="18" customHeight="1">
      <c r="C97" s="82"/>
    </row>
    <row r="98" spans="3:4" ht="18" customHeight="1">
      <c r="C98" s="82"/>
    </row>
    <row r="99" spans="3:4" ht="18" customHeight="1">
      <c r="C99" s="82"/>
      <c r="D99" s="84"/>
    </row>
  </sheetData>
  <mergeCells count="10">
    <mergeCell ref="B77:C77"/>
    <mergeCell ref="F77:G77"/>
    <mergeCell ref="B78:C78"/>
    <mergeCell ref="F78:G78"/>
    <mergeCell ref="B3:G3"/>
    <mergeCell ref="B4:G4"/>
    <mergeCell ref="B5:G5"/>
    <mergeCell ref="B6:G6"/>
    <mergeCell ref="B76:C76"/>
    <mergeCell ref="F76:G7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79AF-2CDB-4D6B-AE89-004F219035D0}">
  <dimension ref="A1:F99"/>
  <sheetViews>
    <sheetView topLeftCell="A49" workbookViewId="0">
      <selection activeCell="H7" sqref="H7"/>
    </sheetView>
  </sheetViews>
  <sheetFormatPr baseColWidth="10" defaultRowHeight="15"/>
  <cols>
    <col min="1" max="1" width="12.42578125" style="78" customWidth="1"/>
    <col min="2" max="2" width="12.85546875" style="78" customWidth="1"/>
    <col min="3" max="3" width="36.140625" style="78" customWidth="1"/>
    <col min="4" max="4" width="16.42578125" style="83" customWidth="1"/>
    <col min="5" max="5" width="14.85546875" style="71" customWidth="1"/>
    <col min="6" max="6" width="20.7109375" style="66" customWidth="1"/>
    <col min="7" max="16384" width="11.42578125" style="66"/>
  </cols>
  <sheetData>
    <row r="1" spans="1:6" s="61" customFormat="1" ht="18" customHeight="1">
      <c r="A1" s="62"/>
      <c r="B1" s="63"/>
      <c r="C1" s="62"/>
      <c r="D1" s="64"/>
      <c r="E1" s="29"/>
      <c r="F1" s="30"/>
    </row>
    <row r="2" spans="1:6" s="61" customFormat="1" ht="18" customHeight="1">
      <c r="A2" s="62"/>
      <c r="B2" s="63"/>
      <c r="C2" s="62"/>
      <c r="D2" s="64"/>
      <c r="E2" s="29"/>
      <c r="F2" s="30"/>
    </row>
    <row r="3" spans="1:6" s="61" customFormat="1" ht="18" customHeight="1">
      <c r="A3" s="193" t="s">
        <v>9</v>
      </c>
      <c r="B3" s="193"/>
      <c r="C3" s="193"/>
      <c r="D3" s="193"/>
      <c r="E3" s="193"/>
      <c r="F3" s="193"/>
    </row>
    <row r="4" spans="1:6" s="61" customFormat="1" ht="18" customHeight="1">
      <c r="A4" s="193" t="s">
        <v>8</v>
      </c>
      <c r="B4" s="193"/>
      <c r="C4" s="193"/>
      <c r="D4" s="193"/>
      <c r="E4" s="193"/>
      <c r="F4" s="193"/>
    </row>
    <row r="5" spans="1:6" s="61" customFormat="1" ht="18" customHeight="1" thickBot="1">
      <c r="A5" s="202" t="s">
        <v>78</v>
      </c>
      <c r="B5" s="202"/>
      <c r="C5" s="202"/>
      <c r="D5" s="202"/>
      <c r="E5" s="202"/>
      <c r="F5" s="202"/>
    </row>
    <row r="6" spans="1:6" ht="18" customHeight="1" thickBot="1">
      <c r="A6" s="194" t="s">
        <v>7</v>
      </c>
      <c r="B6" s="195"/>
      <c r="C6" s="195"/>
      <c r="D6" s="195"/>
      <c r="E6" s="195"/>
      <c r="F6" s="196"/>
    </row>
    <row r="7" spans="1:6" ht="18" customHeight="1" thickBot="1">
      <c r="A7" s="44"/>
      <c r="B7" s="45"/>
      <c r="C7" s="46"/>
      <c r="D7" s="47"/>
      <c r="E7" s="68"/>
      <c r="F7" s="48" t="s">
        <v>6</v>
      </c>
    </row>
    <row r="8" spans="1:6" ht="18" customHeight="1">
      <c r="A8" s="148" t="s">
        <v>0</v>
      </c>
      <c r="B8" s="149" t="s">
        <v>13</v>
      </c>
      <c r="C8" s="149" t="s">
        <v>2</v>
      </c>
      <c r="D8" s="150" t="s">
        <v>3</v>
      </c>
      <c r="E8" s="150" t="s">
        <v>4</v>
      </c>
      <c r="F8" s="151" t="s">
        <v>5</v>
      </c>
    </row>
    <row r="9" spans="1:6" s="70" customFormat="1" ht="18" customHeight="1">
      <c r="A9" s="157">
        <v>44895</v>
      </c>
      <c r="B9" s="161"/>
      <c r="C9" s="159" t="s">
        <v>6</v>
      </c>
      <c r="D9" s="158"/>
      <c r="E9" s="158"/>
      <c r="F9" s="158">
        <f>+'[1]NOVIEMBRE 2011'!$D$27</f>
        <v>24444699.899999999</v>
      </c>
    </row>
    <row r="10" spans="1:6" s="70" customFormat="1" ht="18" customHeight="1">
      <c r="A10" s="157">
        <v>44896</v>
      </c>
      <c r="B10" s="161"/>
      <c r="C10" s="160" t="s">
        <v>76</v>
      </c>
      <c r="D10" s="158">
        <v>253328213</v>
      </c>
      <c r="E10" s="158"/>
      <c r="F10" s="158">
        <f>SUM(F9+D10-E10)</f>
        <v>277772912.89999998</v>
      </c>
    </row>
    <row r="11" spans="1:6" s="70" customFormat="1" ht="18" customHeight="1">
      <c r="A11" s="157">
        <v>44896</v>
      </c>
      <c r="B11" s="159"/>
      <c r="C11" s="160"/>
      <c r="D11" s="158">
        <v>580625</v>
      </c>
      <c r="E11" s="158"/>
      <c r="F11" s="158">
        <f t="shared" ref="F11:F72" si="0">SUM(F10+D11-E11)</f>
        <v>278353537.89999998</v>
      </c>
    </row>
    <row r="12" spans="1:6" s="70" customFormat="1" ht="18" customHeight="1">
      <c r="A12" s="157">
        <v>44896</v>
      </c>
      <c r="B12" s="161" t="s">
        <v>62</v>
      </c>
      <c r="C12" s="160" t="s">
        <v>63</v>
      </c>
      <c r="D12" s="158"/>
      <c r="E12" s="167">
        <v>34000</v>
      </c>
      <c r="F12" s="158">
        <f t="shared" si="0"/>
        <v>278319537.89999998</v>
      </c>
    </row>
    <row r="13" spans="1:6" s="70" customFormat="1" ht="18" customHeight="1">
      <c r="A13" s="157">
        <v>44897</v>
      </c>
      <c r="B13" s="161"/>
      <c r="C13" s="162"/>
      <c r="D13" s="158">
        <v>558640</v>
      </c>
      <c r="E13" s="158"/>
      <c r="F13" s="158">
        <f t="shared" si="0"/>
        <v>278878177.89999998</v>
      </c>
    </row>
    <row r="14" spans="1:6" s="70" customFormat="1" ht="18" customHeight="1">
      <c r="A14" s="157">
        <v>44897</v>
      </c>
      <c r="B14" s="161" t="s">
        <v>107</v>
      </c>
      <c r="C14" s="162" t="s">
        <v>55</v>
      </c>
      <c r="D14" s="163">
        <v>1430000</v>
      </c>
      <c r="E14" s="158"/>
      <c r="F14" s="158">
        <f t="shared" si="0"/>
        <v>280308177.89999998</v>
      </c>
    </row>
    <row r="15" spans="1:6" s="70" customFormat="1" ht="18" customHeight="1">
      <c r="A15" s="157">
        <v>44898</v>
      </c>
      <c r="B15" s="161"/>
      <c r="C15" s="162"/>
      <c r="D15" s="158">
        <v>278720</v>
      </c>
      <c r="E15" s="158"/>
      <c r="F15" s="158">
        <f t="shared" si="0"/>
        <v>280586897.89999998</v>
      </c>
    </row>
    <row r="16" spans="1:6" ht="18" customHeight="1">
      <c r="A16" s="157">
        <v>44899</v>
      </c>
      <c r="B16" s="161"/>
      <c r="C16" s="162"/>
      <c r="D16" s="158">
        <v>151780</v>
      </c>
      <c r="E16" s="158"/>
      <c r="F16" s="158">
        <f t="shared" si="0"/>
        <v>280738677.89999998</v>
      </c>
    </row>
    <row r="17" spans="1:6" ht="18" customHeight="1">
      <c r="A17" s="157">
        <v>44900</v>
      </c>
      <c r="B17" s="159"/>
      <c r="C17" s="159"/>
      <c r="D17" s="158">
        <v>614680</v>
      </c>
      <c r="E17" s="158"/>
      <c r="F17" s="158">
        <f t="shared" si="0"/>
        <v>281353357.89999998</v>
      </c>
    </row>
    <row r="18" spans="1:6" ht="18" customHeight="1">
      <c r="A18" s="157">
        <v>44900</v>
      </c>
      <c r="B18" s="161" t="s">
        <v>57</v>
      </c>
      <c r="C18" s="162" t="s">
        <v>58</v>
      </c>
      <c r="D18" s="158"/>
      <c r="E18" s="167">
        <v>6787360</v>
      </c>
      <c r="F18" s="158">
        <f t="shared" si="0"/>
        <v>274565997.89999998</v>
      </c>
    </row>
    <row r="19" spans="1:6" ht="18" customHeight="1">
      <c r="A19" s="157">
        <v>44900</v>
      </c>
      <c r="B19" s="161" t="s">
        <v>59</v>
      </c>
      <c r="C19" s="162" t="s">
        <v>68</v>
      </c>
      <c r="D19" s="158"/>
      <c r="E19" s="167">
        <v>1752300</v>
      </c>
      <c r="F19" s="158">
        <f t="shared" si="0"/>
        <v>272813697.89999998</v>
      </c>
    </row>
    <row r="20" spans="1:6" ht="18" customHeight="1">
      <c r="A20" s="157">
        <v>44900</v>
      </c>
      <c r="B20" s="161" t="s">
        <v>64</v>
      </c>
      <c r="C20" s="162" t="s">
        <v>65</v>
      </c>
      <c r="D20" s="158"/>
      <c r="E20" s="167">
        <v>1168416.3999999999</v>
      </c>
      <c r="F20" s="158">
        <f t="shared" si="0"/>
        <v>271645281.5</v>
      </c>
    </row>
    <row r="21" spans="1:6" ht="18" customHeight="1">
      <c r="A21" s="157">
        <v>44900</v>
      </c>
      <c r="B21" s="161" t="s">
        <v>66</v>
      </c>
      <c r="C21" s="162" t="s">
        <v>67</v>
      </c>
      <c r="D21" s="158"/>
      <c r="E21" s="167">
        <v>7519000</v>
      </c>
      <c r="F21" s="158">
        <f t="shared" si="0"/>
        <v>264126281.5</v>
      </c>
    </row>
    <row r="22" spans="1:6" ht="18" customHeight="1">
      <c r="A22" s="157">
        <v>44901</v>
      </c>
      <c r="B22" s="159"/>
      <c r="C22" s="161"/>
      <c r="D22" s="165">
        <v>609215</v>
      </c>
      <c r="E22" s="158"/>
      <c r="F22" s="158">
        <f t="shared" si="0"/>
        <v>264735496.5</v>
      </c>
    </row>
    <row r="23" spans="1:6" ht="18" customHeight="1">
      <c r="A23" s="157">
        <v>44902</v>
      </c>
      <c r="B23" s="159"/>
      <c r="C23" s="161"/>
      <c r="D23" s="158">
        <v>601535</v>
      </c>
      <c r="E23" s="158"/>
      <c r="F23" s="158">
        <f t="shared" si="0"/>
        <v>265337031.5</v>
      </c>
    </row>
    <row r="24" spans="1:6" ht="18" customHeight="1">
      <c r="A24" s="157">
        <v>44903</v>
      </c>
      <c r="B24" s="159"/>
      <c r="C24" s="161"/>
      <c r="D24" s="158">
        <v>577740</v>
      </c>
      <c r="E24" s="158"/>
      <c r="F24" s="158">
        <f t="shared" si="0"/>
        <v>265914771.5</v>
      </c>
    </row>
    <row r="25" spans="1:6" ht="18" customHeight="1">
      <c r="A25" s="157">
        <v>44904</v>
      </c>
      <c r="B25" s="159"/>
      <c r="C25" s="161"/>
      <c r="D25" s="158">
        <v>560405</v>
      </c>
      <c r="E25" s="158"/>
      <c r="F25" s="158">
        <f t="shared" si="0"/>
        <v>266475176.5</v>
      </c>
    </row>
    <row r="26" spans="1:6" ht="18" customHeight="1">
      <c r="A26" s="157">
        <v>44904</v>
      </c>
      <c r="B26" s="161" t="s">
        <v>69</v>
      </c>
      <c r="C26" s="162" t="s">
        <v>60</v>
      </c>
      <c r="D26" s="158"/>
      <c r="E26" s="167">
        <v>7233000</v>
      </c>
      <c r="F26" s="158">
        <f t="shared" si="0"/>
        <v>259242176.5</v>
      </c>
    </row>
    <row r="27" spans="1:6" ht="18" customHeight="1">
      <c r="A27" s="157">
        <v>44904</v>
      </c>
      <c r="B27" s="161" t="s">
        <v>61</v>
      </c>
      <c r="C27" s="162" t="s">
        <v>60</v>
      </c>
      <c r="D27" s="158"/>
      <c r="E27" s="167">
        <v>2893200</v>
      </c>
      <c r="F27" s="158">
        <f t="shared" si="0"/>
        <v>256348976.5</v>
      </c>
    </row>
    <row r="28" spans="1:6" ht="18" customHeight="1">
      <c r="A28" s="157">
        <v>44904</v>
      </c>
      <c r="B28" s="161" t="s">
        <v>70</v>
      </c>
      <c r="C28" s="162" t="s">
        <v>71</v>
      </c>
      <c r="D28" s="158"/>
      <c r="E28" s="167">
        <v>3024930</v>
      </c>
      <c r="F28" s="158">
        <f t="shared" si="0"/>
        <v>253324046.5</v>
      </c>
    </row>
    <row r="29" spans="1:6" ht="18" customHeight="1">
      <c r="A29" s="157">
        <v>44905</v>
      </c>
      <c r="B29" s="161"/>
      <c r="C29" s="162"/>
      <c r="D29" s="158">
        <v>273560</v>
      </c>
      <c r="E29" s="158"/>
      <c r="F29" s="158">
        <f t="shared" si="0"/>
        <v>253597606.5</v>
      </c>
    </row>
    <row r="30" spans="1:6" ht="18" customHeight="1">
      <c r="A30" s="157">
        <v>44906</v>
      </c>
      <c r="B30" s="159"/>
      <c r="C30" s="161"/>
      <c r="D30" s="158">
        <v>156815</v>
      </c>
      <c r="E30" s="158"/>
      <c r="F30" s="158">
        <f t="shared" si="0"/>
        <v>253754421.5</v>
      </c>
    </row>
    <row r="31" spans="1:6" ht="18" customHeight="1">
      <c r="A31" s="157">
        <v>44907</v>
      </c>
      <c r="B31" s="159"/>
      <c r="C31" s="159"/>
      <c r="D31" s="158">
        <v>611600</v>
      </c>
      <c r="E31" s="158"/>
      <c r="F31" s="158">
        <f t="shared" si="0"/>
        <v>254366021.5</v>
      </c>
    </row>
    <row r="32" spans="1:6" ht="18" customHeight="1">
      <c r="A32" s="157">
        <v>44907</v>
      </c>
      <c r="B32" s="161" t="s">
        <v>108</v>
      </c>
      <c r="C32" s="162" t="s">
        <v>109</v>
      </c>
      <c r="D32" s="158">
        <v>320000</v>
      </c>
      <c r="E32" s="158"/>
      <c r="F32" s="158">
        <f t="shared" si="0"/>
        <v>254686021.5</v>
      </c>
    </row>
    <row r="33" spans="1:6" ht="18" customHeight="1">
      <c r="A33" s="157">
        <v>44907</v>
      </c>
      <c r="B33" s="161" t="s">
        <v>110</v>
      </c>
      <c r="C33" s="162" t="s">
        <v>109</v>
      </c>
      <c r="D33" s="158">
        <v>640000</v>
      </c>
      <c r="E33" s="158"/>
      <c r="F33" s="158">
        <f t="shared" si="0"/>
        <v>255326021.5</v>
      </c>
    </row>
    <row r="34" spans="1:6" ht="18" customHeight="1">
      <c r="A34" s="157">
        <v>44907</v>
      </c>
      <c r="B34" s="161" t="s">
        <v>111</v>
      </c>
      <c r="C34" s="162" t="s">
        <v>112</v>
      </c>
      <c r="D34" s="158">
        <v>31960194.120000001</v>
      </c>
      <c r="E34" s="158"/>
      <c r="F34" s="158">
        <f t="shared" si="0"/>
        <v>287286215.62</v>
      </c>
    </row>
    <row r="35" spans="1:6" ht="18" customHeight="1">
      <c r="A35" s="157">
        <v>44908</v>
      </c>
      <c r="B35" s="161"/>
      <c r="C35" s="162"/>
      <c r="D35" s="158">
        <v>581535</v>
      </c>
      <c r="E35" s="158"/>
      <c r="F35" s="158">
        <f t="shared" si="0"/>
        <v>287867750.62</v>
      </c>
    </row>
    <row r="36" spans="1:6" ht="18" customHeight="1">
      <c r="A36" s="157">
        <v>44908</v>
      </c>
      <c r="B36" s="161" t="s">
        <v>73</v>
      </c>
      <c r="C36" s="160" t="s">
        <v>80</v>
      </c>
      <c r="D36" s="158"/>
      <c r="E36" s="167">
        <v>1692239.22</v>
      </c>
      <c r="F36" s="158">
        <f t="shared" si="0"/>
        <v>286175511.39999998</v>
      </c>
    </row>
    <row r="37" spans="1:6" ht="18" customHeight="1">
      <c r="A37" s="157">
        <v>44908</v>
      </c>
      <c r="B37" s="161" t="s">
        <v>72</v>
      </c>
      <c r="C37" s="162" t="s">
        <v>88</v>
      </c>
      <c r="D37" s="158"/>
      <c r="E37" s="167">
        <v>236999.81</v>
      </c>
      <c r="F37" s="158">
        <f t="shared" si="0"/>
        <v>285938511.58999997</v>
      </c>
    </row>
    <row r="38" spans="1:6" ht="18" customHeight="1">
      <c r="A38" s="157">
        <v>44909</v>
      </c>
      <c r="B38" s="161"/>
      <c r="C38" s="162"/>
      <c r="D38" s="158">
        <v>1314155.6000000001</v>
      </c>
      <c r="E38" s="167"/>
      <c r="F38" s="158">
        <f t="shared" si="0"/>
        <v>287252667.19</v>
      </c>
    </row>
    <row r="39" spans="1:6" ht="18" customHeight="1">
      <c r="A39" s="157">
        <v>44909</v>
      </c>
      <c r="B39" s="161" t="s">
        <v>79</v>
      </c>
      <c r="C39" s="160" t="s">
        <v>82</v>
      </c>
      <c r="D39" s="158"/>
      <c r="E39" s="167">
        <v>757560</v>
      </c>
      <c r="F39" s="158">
        <f t="shared" si="0"/>
        <v>286495107.19</v>
      </c>
    </row>
    <row r="40" spans="1:6" ht="18" customHeight="1">
      <c r="A40" s="157">
        <v>44909</v>
      </c>
      <c r="B40" s="161" t="s">
        <v>81</v>
      </c>
      <c r="C40" s="160" t="s">
        <v>83</v>
      </c>
      <c r="D40" s="158"/>
      <c r="E40" s="167">
        <v>1788880</v>
      </c>
      <c r="F40" s="158">
        <f t="shared" si="0"/>
        <v>284706227.19</v>
      </c>
    </row>
    <row r="41" spans="1:6" ht="18" customHeight="1">
      <c r="A41" s="157">
        <v>44909</v>
      </c>
      <c r="B41" s="161" t="s">
        <v>84</v>
      </c>
      <c r="C41" s="160" t="s">
        <v>85</v>
      </c>
      <c r="D41" s="158"/>
      <c r="E41" s="167">
        <v>2896900</v>
      </c>
      <c r="F41" s="158">
        <f t="shared" si="0"/>
        <v>281809327.19</v>
      </c>
    </row>
    <row r="42" spans="1:6" ht="18" customHeight="1">
      <c r="A42" s="157">
        <v>44909</v>
      </c>
      <c r="B42" s="161" t="s">
        <v>86</v>
      </c>
      <c r="C42" s="160" t="s">
        <v>87</v>
      </c>
      <c r="D42" s="158"/>
      <c r="E42" s="167">
        <v>2640840</v>
      </c>
      <c r="F42" s="158">
        <f t="shared" si="0"/>
        <v>279168487.19</v>
      </c>
    </row>
    <row r="43" spans="1:6" ht="18" customHeight="1">
      <c r="A43" s="157">
        <v>44909</v>
      </c>
      <c r="B43" s="161" t="s">
        <v>89</v>
      </c>
      <c r="C43" s="162" t="s">
        <v>90</v>
      </c>
      <c r="D43" s="158"/>
      <c r="E43" s="167">
        <v>3203436.27</v>
      </c>
      <c r="F43" s="158">
        <f t="shared" si="0"/>
        <v>275965050.92000002</v>
      </c>
    </row>
    <row r="44" spans="1:6" ht="18" customHeight="1">
      <c r="A44" s="157">
        <v>44910</v>
      </c>
      <c r="B44" s="159"/>
      <c r="C44" s="159"/>
      <c r="D44" s="158">
        <v>564110</v>
      </c>
      <c r="E44" s="167"/>
      <c r="F44" s="158">
        <f t="shared" si="0"/>
        <v>276529160.92000002</v>
      </c>
    </row>
    <row r="45" spans="1:6" ht="18" customHeight="1">
      <c r="A45" s="157">
        <v>44910</v>
      </c>
      <c r="B45" s="161" t="s">
        <v>91</v>
      </c>
      <c r="C45" s="162" t="s">
        <v>92</v>
      </c>
      <c r="D45" s="158"/>
      <c r="E45" s="167">
        <v>687326.4</v>
      </c>
      <c r="F45" s="158">
        <f t="shared" si="0"/>
        <v>275841834.52000004</v>
      </c>
    </row>
    <row r="46" spans="1:6" ht="18" customHeight="1">
      <c r="A46" s="157">
        <v>44910</v>
      </c>
      <c r="B46" s="161" t="s">
        <v>93</v>
      </c>
      <c r="C46" s="160" t="s">
        <v>63</v>
      </c>
      <c r="D46" s="158"/>
      <c r="E46" s="167">
        <v>26200</v>
      </c>
      <c r="F46" s="158">
        <f t="shared" si="0"/>
        <v>275815634.52000004</v>
      </c>
    </row>
    <row r="47" spans="1:6" ht="18" customHeight="1">
      <c r="A47" s="157">
        <v>44911</v>
      </c>
      <c r="B47" s="161"/>
      <c r="C47" s="162"/>
      <c r="D47" s="158">
        <v>531795</v>
      </c>
      <c r="E47" s="158"/>
      <c r="F47" s="158">
        <f t="shared" si="0"/>
        <v>276347429.52000004</v>
      </c>
    </row>
    <row r="48" spans="1:6" ht="18" customHeight="1">
      <c r="A48" s="157">
        <v>44911</v>
      </c>
      <c r="B48" s="161" t="s">
        <v>94</v>
      </c>
      <c r="C48" s="162" t="s">
        <v>95</v>
      </c>
      <c r="D48" s="158"/>
      <c r="E48" s="167">
        <v>17257976</v>
      </c>
      <c r="F48" s="158">
        <f t="shared" si="0"/>
        <v>259089453.52000004</v>
      </c>
    </row>
    <row r="49" spans="1:6" ht="18" customHeight="1">
      <c r="A49" s="157">
        <v>44911</v>
      </c>
      <c r="B49" s="161" t="s">
        <v>96</v>
      </c>
      <c r="C49" s="162" t="s">
        <v>97</v>
      </c>
      <c r="D49" s="158"/>
      <c r="E49" s="167">
        <v>848999.99</v>
      </c>
      <c r="F49" s="158">
        <f t="shared" si="0"/>
        <v>258240453.53000003</v>
      </c>
    </row>
    <row r="50" spans="1:6" ht="18" customHeight="1">
      <c r="A50" s="157">
        <v>44912</v>
      </c>
      <c r="B50" s="161"/>
      <c r="C50" s="162" t="s">
        <v>54</v>
      </c>
      <c r="D50" s="158">
        <v>280375</v>
      </c>
      <c r="E50" s="158"/>
      <c r="F50" s="158">
        <f t="shared" si="0"/>
        <v>258520828.53000003</v>
      </c>
    </row>
    <row r="51" spans="1:6" ht="18" customHeight="1">
      <c r="A51" s="157">
        <v>44913</v>
      </c>
      <c r="B51" s="159"/>
      <c r="C51" s="159"/>
      <c r="D51" s="165">
        <v>178660</v>
      </c>
      <c r="E51" s="158"/>
      <c r="F51" s="158">
        <f t="shared" si="0"/>
        <v>258699488.53000003</v>
      </c>
    </row>
    <row r="52" spans="1:6" ht="18" customHeight="1">
      <c r="A52" s="157">
        <v>44914</v>
      </c>
      <c r="B52" s="159"/>
      <c r="C52" s="161" t="s">
        <v>49</v>
      </c>
      <c r="D52" s="158">
        <v>582265</v>
      </c>
      <c r="E52" s="158"/>
      <c r="F52" s="158">
        <f t="shared" si="0"/>
        <v>259281753.53000003</v>
      </c>
    </row>
    <row r="53" spans="1:6" ht="18" customHeight="1">
      <c r="A53" s="157">
        <v>44915</v>
      </c>
      <c r="B53" s="159"/>
      <c r="C53" s="159"/>
      <c r="D53" s="158">
        <v>537925</v>
      </c>
      <c r="E53" s="158"/>
      <c r="F53" s="158">
        <f t="shared" si="0"/>
        <v>259819678.53000003</v>
      </c>
    </row>
    <row r="54" spans="1:6" ht="18" customHeight="1">
      <c r="A54" s="157">
        <v>44915</v>
      </c>
      <c r="B54" s="161" t="s">
        <v>115</v>
      </c>
      <c r="C54" s="160" t="s">
        <v>75</v>
      </c>
      <c r="D54" s="158"/>
      <c r="E54" s="167">
        <v>3015333.42</v>
      </c>
      <c r="F54" s="158"/>
    </row>
    <row r="55" spans="1:6" ht="18" customHeight="1">
      <c r="A55" s="157">
        <v>44915</v>
      </c>
      <c r="B55" s="161" t="s">
        <v>74</v>
      </c>
      <c r="C55" s="160" t="s">
        <v>75</v>
      </c>
      <c r="D55" s="158"/>
      <c r="E55" s="167">
        <v>5715277.96</v>
      </c>
      <c r="F55" s="158">
        <f>SUM(F53+D55-E55)</f>
        <v>254104400.57000002</v>
      </c>
    </row>
    <row r="56" spans="1:6" ht="18" customHeight="1">
      <c r="A56" s="157">
        <v>44916</v>
      </c>
      <c r="B56" s="159"/>
      <c r="C56" s="161"/>
      <c r="D56" s="158">
        <v>522225</v>
      </c>
      <c r="E56" s="158"/>
      <c r="F56" s="158">
        <f t="shared" si="0"/>
        <v>254626625.57000002</v>
      </c>
    </row>
    <row r="57" spans="1:6" ht="18" customHeight="1">
      <c r="A57" s="157">
        <v>44916</v>
      </c>
      <c r="B57" s="161" t="s">
        <v>113</v>
      </c>
      <c r="C57" s="160" t="s">
        <v>114</v>
      </c>
      <c r="D57" s="158"/>
      <c r="E57" s="167">
        <v>9201309.2799999993</v>
      </c>
      <c r="F57" s="158">
        <f t="shared" si="0"/>
        <v>245425316.29000002</v>
      </c>
    </row>
    <row r="58" spans="1:6" ht="18" customHeight="1">
      <c r="A58" s="157">
        <v>44917</v>
      </c>
      <c r="B58" s="159"/>
      <c r="C58" s="161" t="s">
        <v>56</v>
      </c>
      <c r="D58" s="158">
        <v>521895</v>
      </c>
      <c r="E58" s="158"/>
      <c r="F58" s="158">
        <f t="shared" si="0"/>
        <v>245947211.29000002</v>
      </c>
    </row>
    <row r="59" spans="1:6" ht="18" customHeight="1">
      <c r="A59" s="157">
        <v>44918</v>
      </c>
      <c r="B59" s="161"/>
      <c r="C59" s="162"/>
      <c r="D59" s="158">
        <v>458625</v>
      </c>
      <c r="E59" s="158"/>
      <c r="F59" s="158">
        <f t="shared" si="0"/>
        <v>246405836.29000002</v>
      </c>
    </row>
    <row r="60" spans="1:6" ht="18" customHeight="1">
      <c r="A60" s="157">
        <v>44918</v>
      </c>
      <c r="B60" s="161" t="s">
        <v>98</v>
      </c>
      <c r="C60" s="162" t="s">
        <v>95</v>
      </c>
      <c r="D60" s="158"/>
      <c r="E60" s="167">
        <v>6819461</v>
      </c>
      <c r="F60" s="158">
        <f t="shared" si="0"/>
        <v>239586375.29000002</v>
      </c>
    </row>
    <row r="61" spans="1:6" ht="18" customHeight="1">
      <c r="A61" s="157">
        <v>44918</v>
      </c>
      <c r="B61" s="161" t="s">
        <v>99</v>
      </c>
      <c r="C61" s="160" t="s">
        <v>100</v>
      </c>
      <c r="D61" s="158"/>
      <c r="E61" s="167">
        <v>2274815.7999999998</v>
      </c>
      <c r="F61" s="158">
        <f t="shared" si="0"/>
        <v>237311559.49000001</v>
      </c>
    </row>
    <row r="62" spans="1:6" ht="18" customHeight="1">
      <c r="A62" s="157">
        <v>44918</v>
      </c>
      <c r="B62" s="161" t="s">
        <v>101</v>
      </c>
      <c r="C62" s="160" t="s">
        <v>102</v>
      </c>
      <c r="D62" s="158"/>
      <c r="E62" s="167">
        <v>2885964.47</v>
      </c>
      <c r="F62" s="158">
        <f t="shared" si="0"/>
        <v>234425595.02000001</v>
      </c>
    </row>
    <row r="63" spans="1:6" ht="18" customHeight="1">
      <c r="A63" s="157">
        <v>44919</v>
      </c>
      <c r="B63" s="161"/>
      <c r="C63" s="162"/>
      <c r="D63" s="158">
        <v>202935</v>
      </c>
      <c r="E63" s="158"/>
      <c r="F63" s="158">
        <f t="shared" si="0"/>
        <v>234628530.02000001</v>
      </c>
    </row>
    <row r="64" spans="1:6" ht="18" customHeight="1">
      <c r="A64" s="157">
        <v>44920</v>
      </c>
      <c r="B64" s="161"/>
      <c r="C64" s="161"/>
      <c r="D64" s="158">
        <v>109615</v>
      </c>
      <c r="E64" s="158"/>
      <c r="F64" s="158">
        <f t="shared" si="0"/>
        <v>234738145.02000001</v>
      </c>
    </row>
    <row r="65" spans="1:6" ht="18" customHeight="1">
      <c r="A65" s="157">
        <v>44921</v>
      </c>
      <c r="B65" s="159"/>
      <c r="C65" s="159"/>
      <c r="D65" s="158">
        <v>463310</v>
      </c>
      <c r="E65" s="158"/>
      <c r="F65" s="158">
        <f t="shared" si="0"/>
        <v>235201455.02000001</v>
      </c>
    </row>
    <row r="66" spans="1:6" ht="18" customHeight="1">
      <c r="A66" s="157">
        <v>44921</v>
      </c>
      <c r="B66" s="161" t="s">
        <v>103</v>
      </c>
      <c r="C66" s="160" t="s">
        <v>104</v>
      </c>
      <c r="D66" s="158"/>
      <c r="E66" s="167">
        <v>721530</v>
      </c>
      <c r="F66" s="158">
        <f t="shared" si="0"/>
        <v>234479925.02000001</v>
      </c>
    </row>
    <row r="67" spans="1:6" ht="18" customHeight="1">
      <c r="A67" s="157">
        <v>44921</v>
      </c>
      <c r="B67" s="161" t="s">
        <v>105</v>
      </c>
      <c r="C67" s="160" t="s">
        <v>106</v>
      </c>
      <c r="D67" s="158"/>
      <c r="E67" s="167">
        <v>1005919.32</v>
      </c>
      <c r="F67" s="158">
        <f t="shared" si="0"/>
        <v>233474005.70000002</v>
      </c>
    </row>
    <row r="68" spans="1:6" ht="18" customHeight="1">
      <c r="A68" s="157">
        <v>44922</v>
      </c>
      <c r="B68" s="159"/>
      <c r="C68" s="161"/>
      <c r="D68" s="158">
        <v>458910</v>
      </c>
      <c r="E68" s="158"/>
      <c r="F68" s="158">
        <f t="shared" si="0"/>
        <v>233932915.70000002</v>
      </c>
    </row>
    <row r="69" spans="1:6" ht="18" customHeight="1">
      <c r="A69" s="157">
        <v>44923</v>
      </c>
      <c r="B69" s="161"/>
      <c r="C69" s="161"/>
      <c r="D69" s="158">
        <v>461870</v>
      </c>
      <c r="E69" s="158"/>
      <c r="F69" s="158">
        <f t="shared" si="0"/>
        <v>234394785.70000002</v>
      </c>
    </row>
    <row r="70" spans="1:6" ht="18" customHeight="1">
      <c r="A70" s="157">
        <v>44924</v>
      </c>
      <c r="B70" s="161"/>
      <c r="C70" s="161"/>
      <c r="D70" s="158">
        <v>426655</v>
      </c>
      <c r="E70" s="158"/>
      <c r="F70" s="158">
        <f t="shared" si="0"/>
        <v>234821440.70000002</v>
      </c>
    </row>
    <row r="71" spans="1:6" ht="18" customHeight="1">
      <c r="A71" s="157">
        <v>44925</v>
      </c>
      <c r="B71" s="161"/>
      <c r="C71" s="161" t="s">
        <v>49</v>
      </c>
      <c r="D71" s="158">
        <v>405980</v>
      </c>
      <c r="E71" s="158"/>
      <c r="F71" s="158">
        <f t="shared" si="0"/>
        <v>235227420.70000002</v>
      </c>
    </row>
    <row r="72" spans="1:6" ht="18" customHeight="1">
      <c r="A72" s="157">
        <v>44926</v>
      </c>
      <c r="B72" s="161"/>
      <c r="C72" s="162"/>
      <c r="D72" s="163">
        <v>177470</v>
      </c>
      <c r="E72" s="163"/>
      <c r="F72" s="158">
        <f t="shared" si="0"/>
        <v>235404890.70000002</v>
      </c>
    </row>
    <row r="73" spans="1:6" ht="18" customHeight="1" thickBot="1">
      <c r="A73" s="152"/>
      <c r="B73" s="153"/>
      <c r="C73" s="154" t="s">
        <v>11</v>
      </c>
      <c r="D73" s="155">
        <f>SUM(D9:D72)</f>
        <v>302034032.72000003</v>
      </c>
      <c r="E73" s="155">
        <f>SUM(E10:E72)</f>
        <v>94089175.339999989</v>
      </c>
      <c r="F73" s="156"/>
    </row>
    <row r="74" spans="1:6" s="70" customFormat="1" ht="18" customHeight="1">
      <c r="A74" s="73"/>
      <c r="B74" s="74"/>
      <c r="C74" s="75"/>
      <c r="D74" s="76"/>
      <c r="E74" s="77">
        <v>166654335.87</v>
      </c>
      <c r="F74" s="77">
        <f>SUM(E74-E73)</f>
        <v>72565160.530000016</v>
      </c>
    </row>
    <row r="75" spans="1:6" ht="18" customHeight="1">
      <c r="A75" s="26"/>
      <c r="B75" s="27"/>
      <c r="C75" s="28"/>
      <c r="D75" s="55"/>
      <c r="E75" s="49"/>
      <c r="F75" s="43"/>
    </row>
    <row r="76" spans="1:6" ht="18" customHeight="1">
      <c r="A76" s="197" t="s">
        <v>21</v>
      </c>
      <c r="B76" s="197"/>
      <c r="C76" s="50" t="s">
        <v>27</v>
      </c>
      <c r="D76" s="50"/>
      <c r="E76" s="192" t="s">
        <v>25</v>
      </c>
      <c r="F76" s="192"/>
    </row>
    <row r="77" spans="1:6" ht="18" customHeight="1">
      <c r="A77" s="198" t="s">
        <v>22</v>
      </c>
      <c r="B77" s="198"/>
      <c r="C77" s="50" t="s">
        <v>29</v>
      </c>
      <c r="D77" s="50"/>
      <c r="E77" s="191" t="s">
        <v>19</v>
      </c>
      <c r="F77" s="191"/>
    </row>
    <row r="78" spans="1:6" ht="18" customHeight="1">
      <c r="A78" s="192" t="s">
        <v>23</v>
      </c>
      <c r="B78" s="192"/>
      <c r="C78" s="51" t="s">
        <v>28</v>
      </c>
      <c r="D78" s="51"/>
      <c r="E78" s="190" t="s">
        <v>20</v>
      </c>
      <c r="F78" s="190"/>
    </row>
    <row r="79" spans="1:6" ht="18" customHeight="1">
      <c r="C79" s="79"/>
      <c r="D79" s="56"/>
      <c r="F79" s="72"/>
    </row>
    <row r="80" spans="1:6" ht="18" customHeight="1">
      <c r="C80" s="79"/>
      <c r="D80" s="80"/>
      <c r="F80" s="81"/>
    </row>
    <row r="81" spans="2:6" ht="18" customHeight="1">
      <c r="C81" s="82"/>
      <c r="F81" s="72"/>
    </row>
    <row r="82" spans="2:6" ht="18" customHeight="1">
      <c r="C82" s="82"/>
      <c r="F82" s="72"/>
    </row>
    <row r="91" spans="2:6" ht="18" customHeight="1">
      <c r="B91" s="82"/>
    </row>
    <row r="92" spans="2:6" ht="18" customHeight="1">
      <c r="B92" s="82"/>
    </row>
    <row r="93" spans="2:6" ht="18" customHeight="1">
      <c r="B93" s="82"/>
    </row>
    <row r="94" spans="2:6" ht="18" customHeight="1">
      <c r="B94" s="82"/>
    </row>
    <row r="95" spans="2:6" ht="18" customHeight="1">
      <c r="B95" s="82"/>
    </row>
    <row r="96" spans="2:6" ht="18" customHeight="1">
      <c r="B96" s="82"/>
    </row>
    <row r="97" spans="2:3" ht="18" customHeight="1">
      <c r="B97" s="82"/>
    </row>
    <row r="98" spans="2:3" ht="18" customHeight="1">
      <c r="B98" s="82"/>
    </row>
    <row r="99" spans="2:3" ht="18" customHeight="1">
      <c r="B99" s="82"/>
      <c r="C99" s="84"/>
    </row>
  </sheetData>
  <mergeCells count="10">
    <mergeCell ref="A77:B77"/>
    <mergeCell ref="E77:F77"/>
    <mergeCell ref="A78:B78"/>
    <mergeCell ref="E78:F78"/>
    <mergeCell ref="A3:F3"/>
    <mergeCell ref="A4:F4"/>
    <mergeCell ref="A5:F5"/>
    <mergeCell ref="A6:F6"/>
    <mergeCell ref="A76:B76"/>
    <mergeCell ref="E76:F76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"/>
  <sheetViews>
    <sheetView workbookViewId="0">
      <selection activeCell="A124" sqref="A1:XFD1048576"/>
    </sheetView>
  </sheetViews>
  <sheetFormatPr baseColWidth="10" defaultRowHeight="15"/>
  <cols>
    <col min="1" max="1" width="11.42578125" style="11"/>
    <col min="2" max="3" width="11.42578125" style="1"/>
    <col min="4" max="4" width="11.42578125" style="5"/>
    <col min="5" max="16384" width="11.42578125" style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72"/>
  <sheetViews>
    <sheetView topLeftCell="A22" workbookViewId="0">
      <selection activeCell="J57" sqref="J57"/>
    </sheetView>
  </sheetViews>
  <sheetFormatPr baseColWidth="10" defaultRowHeight="15"/>
  <cols>
    <col min="1" max="1" width="4" style="35" customWidth="1"/>
    <col min="2" max="2" width="11.7109375" style="11" customWidth="1"/>
    <col min="3" max="3" width="18.5703125" style="9" customWidth="1"/>
    <col min="4" max="4" width="28" style="11" customWidth="1"/>
    <col min="5" max="5" width="17" style="7" customWidth="1"/>
    <col min="6" max="6" width="18.7109375" style="116" customWidth="1"/>
    <col min="7" max="7" width="24.42578125" style="35" customWidth="1"/>
    <col min="8" max="8" width="8" style="35" customWidth="1"/>
    <col min="9" max="9" width="14.140625" style="5" bestFit="1" customWidth="1"/>
    <col min="10" max="10" width="17" style="5" customWidth="1"/>
    <col min="11" max="11" width="26.42578125" style="5" customWidth="1"/>
    <col min="12" max="12" width="11.42578125" style="5"/>
    <col min="13" max="16384" width="11.42578125" style="35"/>
  </cols>
  <sheetData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>
      <c r="B4" s="10"/>
      <c r="C4" s="12"/>
      <c r="D4" s="10"/>
      <c r="E4" s="8"/>
      <c r="F4" s="8"/>
      <c r="G4" s="6"/>
    </row>
    <row r="5" spans="1:12">
      <c r="B5" s="10"/>
      <c r="C5" s="12"/>
      <c r="D5" s="10"/>
      <c r="E5" s="8"/>
      <c r="F5" s="8"/>
      <c r="G5" s="6"/>
    </row>
    <row r="6" spans="1:12" ht="18.75">
      <c r="B6" s="193" t="s">
        <v>9</v>
      </c>
      <c r="C6" s="193"/>
      <c r="D6" s="193"/>
      <c r="E6" s="193"/>
      <c r="F6" s="193"/>
      <c r="G6" s="193"/>
    </row>
    <row r="7" spans="1:12" ht="18.75">
      <c r="B7" s="193" t="s">
        <v>8</v>
      </c>
      <c r="C7" s="193"/>
      <c r="D7" s="193"/>
      <c r="E7" s="193"/>
      <c r="F7" s="193"/>
      <c r="G7" s="193"/>
    </row>
    <row r="8" spans="1:12" ht="18.75">
      <c r="B8" s="193" t="s">
        <v>36</v>
      </c>
      <c r="C8" s="193"/>
      <c r="D8" s="193"/>
      <c r="E8" s="193"/>
      <c r="F8" s="193"/>
      <c r="G8" s="193"/>
    </row>
    <row r="9" spans="1:12" ht="16.5" thickBot="1">
      <c r="A9" s="13"/>
      <c r="B9" s="145"/>
      <c r="C9" s="15"/>
      <c r="D9" s="145"/>
      <c r="E9" s="17"/>
      <c r="F9" s="117"/>
      <c r="G9" s="18"/>
    </row>
    <row r="10" spans="1:12" ht="17.25" thickBot="1">
      <c r="A10" s="13"/>
      <c r="B10" s="199" t="s">
        <v>12</v>
      </c>
      <c r="C10" s="200"/>
      <c r="D10" s="200"/>
      <c r="E10" s="200"/>
      <c r="F10" s="200"/>
      <c r="G10" s="201"/>
    </row>
    <row r="11" spans="1:12" ht="16.5" thickBot="1">
      <c r="A11" s="13"/>
      <c r="B11" s="36"/>
      <c r="C11" s="38"/>
      <c r="D11" s="37"/>
      <c r="E11" s="39"/>
      <c r="F11" s="40"/>
      <c r="G11" s="41" t="s">
        <v>6</v>
      </c>
    </row>
    <row r="12" spans="1:12" ht="16.5" thickBot="1">
      <c r="A12" s="13"/>
      <c r="B12" s="52" t="s">
        <v>0</v>
      </c>
      <c r="C12" s="53" t="s">
        <v>1</v>
      </c>
      <c r="D12" s="46" t="s">
        <v>2</v>
      </c>
      <c r="E12" s="54" t="s">
        <v>3</v>
      </c>
      <c r="F12" s="147" t="s">
        <v>4</v>
      </c>
      <c r="G12" s="54" t="s">
        <v>5</v>
      </c>
    </row>
    <row r="13" spans="1:12" s="2" customFormat="1" ht="16.5" customHeight="1">
      <c r="A13" s="19"/>
      <c r="B13" s="121">
        <v>44865</v>
      </c>
      <c r="C13" s="124"/>
      <c r="D13" s="129" t="s">
        <v>6</v>
      </c>
      <c r="E13" s="133"/>
      <c r="F13" s="138"/>
      <c r="G13" s="142">
        <f>+'[2]OCTUBRE 2021'!$F$25</f>
        <v>73349815.989999995</v>
      </c>
      <c r="I13" s="5"/>
      <c r="J13" s="22"/>
      <c r="K13" s="5"/>
      <c r="L13" s="5"/>
    </row>
    <row r="14" spans="1:12" s="2" customFormat="1" ht="16.5" customHeight="1">
      <c r="A14" s="19"/>
      <c r="B14" s="122">
        <v>44866</v>
      </c>
      <c r="C14" s="125"/>
      <c r="D14" s="130"/>
      <c r="E14" s="134">
        <v>384180</v>
      </c>
      <c r="F14" s="139"/>
      <c r="G14" s="135">
        <f>SUM(G13+E14-F14)</f>
        <v>73733995.989999995</v>
      </c>
      <c r="I14" s="5"/>
      <c r="J14" s="5"/>
      <c r="K14" s="5"/>
      <c r="L14" s="5"/>
    </row>
    <row r="15" spans="1:12" ht="15.75" customHeight="1">
      <c r="A15" s="13"/>
      <c r="B15" s="122">
        <v>44866</v>
      </c>
      <c r="C15" s="95" t="s">
        <v>37</v>
      </c>
      <c r="D15" s="102" t="s">
        <v>39</v>
      </c>
      <c r="E15" s="135">
        <v>0</v>
      </c>
      <c r="F15" s="139">
        <v>6508880</v>
      </c>
      <c r="G15" s="135">
        <f t="shared" ref="G15:G47" si="0">SUM(G14+E15-F15)</f>
        <v>67225115.989999995</v>
      </c>
    </row>
    <row r="16" spans="1:12" ht="15.75">
      <c r="A16" s="13" t="s">
        <v>18</v>
      </c>
      <c r="B16" s="122">
        <v>44867</v>
      </c>
      <c r="C16" s="125"/>
      <c r="D16" s="131"/>
      <c r="E16" s="135">
        <v>393455</v>
      </c>
      <c r="F16" s="139"/>
      <c r="G16" s="135">
        <f t="shared" si="0"/>
        <v>67618570.989999995</v>
      </c>
    </row>
    <row r="17" spans="1:12" ht="15.75">
      <c r="A17" s="13"/>
      <c r="B17" s="122">
        <v>44868</v>
      </c>
      <c r="C17" s="125"/>
      <c r="D17" s="99"/>
      <c r="E17" s="135">
        <v>390150</v>
      </c>
      <c r="F17" s="139"/>
      <c r="G17" s="135">
        <f t="shared" si="0"/>
        <v>68008720.989999995</v>
      </c>
    </row>
    <row r="18" spans="1:12" ht="15.75">
      <c r="A18" s="13"/>
      <c r="B18" s="122">
        <v>44868</v>
      </c>
      <c r="C18" s="95" t="s">
        <v>38</v>
      </c>
      <c r="D18" s="102" t="s">
        <v>40</v>
      </c>
      <c r="E18" s="135">
        <v>0</v>
      </c>
      <c r="F18" s="139">
        <v>7695000</v>
      </c>
      <c r="G18" s="135">
        <f t="shared" si="0"/>
        <v>60313720.989999995</v>
      </c>
    </row>
    <row r="19" spans="1:12" ht="15.75">
      <c r="A19" s="13"/>
      <c r="B19" s="122">
        <v>44869</v>
      </c>
      <c r="C19" s="126"/>
      <c r="D19" s="130"/>
      <c r="E19" s="135">
        <v>343665</v>
      </c>
      <c r="F19" s="139"/>
      <c r="G19" s="135">
        <f t="shared" si="0"/>
        <v>60657385.989999995</v>
      </c>
    </row>
    <row r="20" spans="1:12" ht="15.75">
      <c r="A20" s="13"/>
      <c r="B20" s="122">
        <v>44870</v>
      </c>
      <c r="C20" s="125"/>
      <c r="D20" s="130"/>
      <c r="E20" s="135">
        <v>162700</v>
      </c>
      <c r="F20" s="139"/>
      <c r="G20" s="135">
        <f t="shared" si="0"/>
        <v>60820085.989999995</v>
      </c>
    </row>
    <row r="21" spans="1:12" s="2" customFormat="1" ht="15.75">
      <c r="A21" s="19"/>
      <c r="B21" s="122">
        <v>44871</v>
      </c>
      <c r="C21" s="127"/>
      <c r="D21" s="130"/>
      <c r="E21" s="135">
        <v>85290</v>
      </c>
      <c r="F21" s="139"/>
      <c r="G21" s="135">
        <f t="shared" si="0"/>
        <v>60905375.989999995</v>
      </c>
      <c r="I21" s="5"/>
      <c r="J21" s="5"/>
      <c r="K21" s="5"/>
      <c r="L21" s="5"/>
    </row>
    <row r="22" spans="1:12" s="2" customFormat="1" ht="15.75">
      <c r="A22" s="19"/>
      <c r="B22" s="122">
        <v>44872</v>
      </c>
      <c r="C22" s="126"/>
      <c r="D22" s="130"/>
      <c r="E22" s="135">
        <v>421000</v>
      </c>
      <c r="F22" s="139"/>
      <c r="G22" s="135">
        <f t="shared" si="0"/>
        <v>61326375.989999995</v>
      </c>
      <c r="I22" s="5"/>
      <c r="J22" s="5"/>
      <c r="K22" s="5"/>
      <c r="L22" s="5"/>
    </row>
    <row r="23" spans="1:12" s="2" customFormat="1" ht="15.75">
      <c r="A23" s="19"/>
      <c r="B23" s="122">
        <v>44873</v>
      </c>
      <c r="C23" s="126"/>
      <c r="D23" s="130"/>
      <c r="E23" s="135">
        <v>379250</v>
      </c>
      <c r="F23" s="139"/>
      <c r="G23" s="135">
        <f t="shared" si="0"/>
        <v>61705625.989999995</v>
      </c>
      <c r="I23" s="5"/>
      <c r="J23" s="5"/>
      <c r="K23" s="5"/>
      <c r="L23" s="5"/>
    </row>
    <row r="24" spans="1:12" s="2" customFormat="1" ht="15.75">
      <c r="A24" s="19"/>
      <c r="B24" s="122">
        <v>44874</v>
      </c>
      <c r="C24" s="126"/>
      <c r="D24" s="130"/>
      <c r="E24" s="135">
        <v>396845</v>
      </c>
      <c r="F24" s="139"/>
      <c r="G24" s="135">
        <f t="shared" si="0"/>
        <v>62102470.989999995</v>
      </c>
      <c r="I24" s="5"/>
      <c r="J24" s="5"/>
      <c r="K24" s="5"/>
      <c r="L24" s="5"/>
    </row>
    <row r="25" spans="1:12" s="2" customFormat="1" ht="15.75">
      <c r="A25" s="19"/>
      <c r="B25" s="122">
        <v>44875</v>
      </c>
      <c r="C25" s="126"/>
      <c r="D25" s="130"/>
      <c r="E25" s="135">
        <v>379810</v>
      </c>
      <c r="F25" s="139"/>
      <c r="G25" s="135">
        <f t="shared" si="0"/>
        <v>62482280.989999995</v>
      </c>
      <c r="I25" s="5"/>
      <c r="J25" s="5"/>
      <c r="K25" s="5"/>
      <c r="L25" s="5"/>
    </row>
    <row r="26" spans="1:12" s="2" customFormat="1" ht="15.75">
      <c r="A26" s="19"/>
      <c r="B26" s="122">
        <v>44876</v>
      </c>
      <c r="C26" s="126"/>
      <c r="D26" s="130"/>
      <c r="E26" s="135">
        <v>378035</v>
      </c>
      <c r="F26" s="139"/>
      <c r="G26" s="135">
        <f t="shared" si="0"/>
        <v>62860315.989999995</v>
      </c>
      <c r="I26" s="5"/>
      <c r="J26" s="5"/>
      <c r="K26" s="5"/>
      <c r="L26" s="5"/>
    </row>
    <row r="27" spans="1:12" s="2" customFormat="1" ht="15.75">
      <c r="A27" s="19"/>
      <c r="B27" s="122">
        <v>44877</v>
      </c>
      <c r="C27" s="95" t="s">
        <v>35</v>
      </c>
      <c r="D27" s="102" t="s">
        <v>34</v>
      </c>
      <c r="E27" s="135">
        <v>196435</v>
      </c>
      <c r="F27" s="139"/>
      <c r="G27" s="135">
        <f t="shared" si="0"/>
        <v>63056750.989999995</v>
      </c>
      <c r="I27" s="5"/>
      <c r="J27" s="5"/>
      <c r="K27" s="5"/>
      <c r="L27" s="5"/>
    </row>
    <row r="28" spans="1:12" s="2" customFormat="1" ht="15.75">
      <c r="A28" s="19"/>
      <c r="B28" s="122">
        <v>44878</v>
      </c>
      <c r="C28" s="126"/>
      <c r="D28" s="130"/>
      <c r="E28" s="135">
        <v>87950</v>
      </c>
      <c r="F28" s="140"/>
      <c r="G28" s="135">
        <f t="shared" si="0"/>
        <v>63144700.989999995</v>
      </c>
      <c r="I28" s="5"/>
      <c r="J28" s="5"/>
      <c r="K28" s="5"/>
      <c r="L28" s="5"/>
    </row>
    <row r="29" spans="1:12" s="2" customFormat="1" ht="15.75">
      <c r="A29" s="19"/>
      <c r="B29" s="122">
        <v>44879</v>
      </c>
      <c r="C29" s="126"/>
      <c r="D29" s="130"/>
      <c r="E29" s="135">
        <v>365610</v>
      </c>
      <c r="F29" s="139"/>
      <c r="G29" s="135">
        <f t="shared" si="0"/>
        <v>63510310.989999995</v>
      </c>
      <c r="I29" s="5"/>
      <c r="J29" s="5"/>
      <c r="K29" s="5"/>
      <c r="L29" s="5"/>
    </row>
    <row r="30" spans="1:12" s="2" customFormat="1" ht="15.75">
      <c r="A30" s="19"/>
      <c r="B30" s="122">
        <v>44880</v>
      </c>
      <c r="C30" s="126"/>
      <c r="D30" s="130"/>
      <c r="E30" s="135">
        <v>344850</v>
      </c>
      <c r="F30" s="139"/>
      <c r="G30" s="135">
        <f t="shared" si="0"/>
        <v>63855160.989999995</v>
      </c>
      <c r="I30" s="5"/>
      <c r="J30" s="5"/>
      <c r="K30" s="5"/>
      <c r="L30" s="5"/>
    </row>
    <row r="31" spans="1:12" s="2" customFormat="1" ht="15.75">
      <c r="A31" s="19"/>
      <c r="B31" s="122">
        <v>44881</v>
      </c>
      <c r="C31" s="126"/>
      <c r="D31" s="130"/>
      <c r="E31" s="136">
        <v>356115</v>
      </c>
      <c r="F31" s="139"/>
      <c r="G31" s="135">
        <f t="shared" si="0"/>
        <v>64211275.989999995</v>
      </c>
      <c r="I31" s="5"/>
      <c r="J31" s="5"/>
      <c r="K31" s="5"/>
      <c r="L31" s="5"/>
    </row>
    <row r="32" spans="1:12" s="2" customFormat="1" ht="15.75">
      <c r="A32" s="19"/>
      <c r="B32" s="122">
        <v>44882</v>
      </c>
      <c r="C32" s="126"/>
      <c r="D32" s="130"/>
      <c r="E32" s="136">
        <v>369060</v>
      </c>
      <c r="F32" s="139"/>
      <c r="G32" s="135">
        <f t="shared" si="0"/>
        <v>64580335.989999995</v>
      </c>
      <c r="I32" s="5"/>
      <c r="J32" s="5"/>
      <c r="K32" s="5"/>
      <c r="L32" s="5"/>
    </row>
    <row r="33" spans="1:12" s="2" customFormat="1" ht="15.75">
      <c r="A33" s="19"/>
      <c r="B33" s="122">
        <v>44883</v>
      </c>
      <c r="C33" s="126"/>
      <c r="D33" s="130"/>
      <c r="E33" s="136">
        <v>363960</v>
      </c>
      <c r="F33" s="139"/>
      <c r="G33" s="135">
        <f t="shared" si="0"/>
        <v>64944295.989999995</v>
      </c>
      <c r="I33" s="5"/>
      <c r="J33" s="5"/>
      <c r="K33" s="5"/>
      <c r="L33" s="5"/>
    </row>
    <row r="34" spans="1:12" s="2" customFormat="1" ht="15.75">
      <c r="A34" s="19"/>
      <c r="B34" s="122">
        <v>44884</v>
      </c>
      <c r="C34" s="126"/>
      <c r="D34" s="130"/>
      <c r="E34" s="136">
        <v>210570</v>
      </c>
      <c r="F34" s="139"/>
      <c r="G34" s="135">
        <f t="shared" si="0"/>
        <v>65154865.989999995</v>
      </c>
      <c r="I34" s="5"/>
      <c r="J34" s="5"/>
      <c r="K34" s="5"/>
      <c r="L34" s="5"/>
    </row>
    <row r="35" spans="1:12" s="2" customFormat="1" ht="15.75">
      <c r="A35" s="19"/>
      <c r="B35" s="122">
        <v>44885</v>
      </c>
      <c r="C35" s="126"/>
      <c r="D35" s="130"/>
      <c r="E35" s="136">
        <v>78825</v>
      </c>
      <c r="F35" s="139"/>
      <c r="G35" s="135">
        <f t="shared" si="0"/>
        <v>65233690.989999995</v>
      </c>
      <c r="I35" s="5"/>
      <c r="J35" s="5"/>
      <c r="K35" s="5"/>
      <c r="L35" s="5"/>
    </row>
    <row r="36" spans="1:12" s="2" customFormat="1" ht="15.75">
      <c r="A36" s="19"/>
      <c r="B36" s="122">
        <v>44886</v>
      </c>
      <c r="C36" s="95"/>
      <c r="D36" s="102"/>
      <c r="E36" s="136">
        <v>368475</v>
      </c>
      <c r="F36" s="139"/>
      <c r="G36" s="135">
        <f t="shared" si="0"/>
        <v>65602165.989999995</v>
      </c>
      <c r="I36" s="5"/>
      <c r="J36" s="5"/>
      <c r="K36" s="5"/>
      <c r="L36" s="5"/>
    </row>
    <row r="37" spans="1:12" s="2" customFormat="1" ht="15.75">
      <c r="A37" s="19"/>
      <c r="B37" s="122">
        <v>44887</v>
      </c>
      <c r="C37" s="126"/>
      <c r="D37" s="130"/>
      <c r="E37" s="136">
        <v>348840</v>
      </c>
      <c r="F37" s="139"/>
      <c r="G37" s="135">
        <f t="shared" si="0"/>
        <v>65951005.989999995</v>
      </c>
      <c r="I37" s="5"/>
      <c r="J37" s="5"/>
      <c r="K37" s="5"/>
      <c r="L37" s="5"/>
    </row>
    <row r="38" spans="1:12" s="2" customFormat="1" ht="15.75">
      <c r="A38" s="19"/>
      <c r="B38" s="122">
        <v>44888</v>
      </c>
      <c r="C38" s="126"/>
      <c r="D38" s="130"/>
      <c r="E38" s="136">
        <v>359895</v>
      </c>
      <c r="F38" s="139"/>
      <c r="G38" s="135">
        <f t="shared" si="0"/>
        <v>66310900.989999995</v>
      </c>
      <c r="I38" s="5"/>
      <c r="J38" s="5"/>
      <c r="K38" s="5"/>
      <c r="L38" s="5"/>
    </row>
    <row r="39" spans="1:12" s="2" customFormat="1" ht="15.75">
      <c r="A39" s="19"/>
      <c r="B39" s="122">
        <v>44889</v>
      </c>
      <c r="C39" s="126"/>
      <c r="D39" s="131"/>
      <c r="E39" s="136">
        <v>324935</v>
      </c>
      <c r="F39" s="139"/>
      <c r="G39" s="135">
        <f t="shared" si="0"/>
        <v>66635835.989999995</v>
      </c>
      <c r="I39" s="5"/>
      <c r="J39" s="5"/>
      <c r="K39" s="5"/>
      <c r="L39" s="5"/>
    </row>
    <row r="40" spans="1:12" s="2" customFormat="1" ht="15.75">
      <c r="A40" s="19"/>
      <c r="B40" s="122">
        <v>44889</v>
      </c>
      <c r="C40" s="95" t="s">
        <v>41</v>
      </c>
      <c r="D40" s="102" t="s">
        <v>34</v>
      </c>
      <c r="E40" s="136">
        <v>0</v>
      </c>
      <c r="F40" s="139">
        <v>10239999.970000001</v>
      </c>
      <c r="G40" s="135">
        <f t="shared" si="0"/>
        <v>56395836.019999996</v>
      </c>
      <c r="I40" s="5"/>
      <c r="J40" s="5"/>
      <c r="K40" s="5"/>
      <c r="L40" s="5"/>
    </row>
    <row r="41" spans="1:12" s="2" customFormat="1" ht="15.75">
      <c r="A41" s="19"/>
      <c r="B41" s="122">
        <v>44890</v>
      </c>
      <c r="C41" s="126"/>
      <c r="D41" s="130"/>
      <c r="E41" s="136">
        <v>329430</v>
      </c>
      <c r="F41" s="139"/>
      <c r="G41" s="135">
        <f t="shared" si="0"/>
        <v>56725266.019999996</v>
      </c>
      <c r="I41" s="5"/>
      <c r="J41" s="5"/>
      <c r="K41" s="5"/>
      <c r="L41" s="5"/>
    </row>
    <row r="42" spans="1:12" s="2" customFormat="1" ht="15.75">
      <c r="A42" s="19"/>
      <c r="B42" s="122">
        <v>44891</v>
      </c>
      <c r="C42" s="126"/>
      <c r="D42" s="131"/>
      <c r="E42" s="135">
        <v>189390</v>
      </c>
      <c r="F42" s="140"/>
      <c r="G42" s="135">
        <f t="shared" si="0"/>
        <v>56914656.019999996</v>
      </c>
      <c r="I42" s="5"/>
      <c r="J42" s="5"/>
      <c r="K42" s="5"/>
      <c r="L42" s="5"/>
    </row>
    <row r="43" spans="1:12" s="2" customFormat="1" ht="15.75">
      <c r="A43" s="19"/>
      <c r="B43" s="122">
        <v>44892</v>
      </c>
      <c r="C43" s="126"/>
      <c r="D43" s="131"/>
      <c r="E43" s="135">
        <v>83720</v>
      </c>
      <c r="F43" s="140"/>
      <c r="G43" s="135">
        <f t="shared" si="0"/>
        <v>56998376.019999996</v>
      </c>
      <c r="I43" s="5"/>
      <c r="J43" s="5"/>
      <c r="K43" s="5"/>
      <c r="L43" s="5"/>
    </row>
    <row r="44" spans="1:12" s="2" customFormat="1" ht="15.75">
      <c r="A44" s="19"/>
      <c r="B44" s="122">
        <v>44893</v>
      </c>
      <c r="C44" s="126"/>
      <c r="D44" s="131"/>
      <c r="E44" s="136">
        <v>361350</v>
      </c>
      <c r="F44" s="140"/>
      <c r="G44" s="135">
        <f t="shared" si="0"/>
        <v>57359726.019999996</v>
      </c>
      <c r="I44" s="5"/>
      <c r="J44" s="5"/>
      <c r="K44" s="5"/>
      <c r="L44" s="5"/>
    </row>
    <row r="45" spans="1:12" s="2" customFormat="1" ht="15.75">
      <c r="A45" s="19"/>
      <c r="B45" s="122">
        <v>44894</v>
      </c>
      <c r="C45" s="126"/>
      <c r="D45" s="130"/>
      <c r="E45" s="136">
        <v>343050</v>
      </c>
      <c r="F45" s="139"/>
      <c r="G45" s="135">
        <f t="shared" si="0"/>
        <v>57702776.019999996</v>
      </c>
      <c r="I45" s="5"/>
      <c r="J45" s="5"/>
      <c r="K45" s="5"/>
      <c r="L45" s="5"/>
    </row>
    <row r="46" spans="1:12" s="2" customFormat="1" ht="15.75">
      <c r="A46" s="19"/>
      <c r="B46" s="122">
        <v>44895</v>
      </c>
      <c r="C46" s="126"/>
      <c r="D46" s="130"/>
      <c r="E46" s="136">
        <v>334320</v>
      </c>
      <c r="F46" s="139"/>
      <c r="G46" s="135">
        <f t="shared" si="0"/>
        <v>58037096.019999996</v>
      </c>
      <c r="I46" s="5"/>
      <c r="J46" s="5"/>
      <c r="K46" s="5"/>
      <c r="L46" s="5"/>
    </row>
    <row r="47" spans="1:12" s="2" customFormat="1" ht="16.5" thickBot="1">
      <c r="A47" s="19"/>
      <c r="B47" s="123"/>
      <c r="C47" s="128"/>
      <c r="D47" s="132"/>
      <c r="E47" s="137"/>
      <c r="F47" s="141"/>
      <c r="G47" s="135">
        <f t="shared" si="0"/>
        <v>58037096.019999996</v>
      </c>
      <c r="I47" s="5"/>
      <c r="J47" s="5"/>
      <c r="K47" s="5"/>
      <c r="L47" s="5"/>
    </row>
    <row r="48" spans="1:12" ht="21" customHeight="1" thickBot="1">
      <c r="A48" s="13"/>
      <c r="B48" s="118"/>
      <c r="C48" s="119"/>
      <c r="D48" s="119" t="s">
        <v>11</v>
      </c>
      <c r="E48" s="143">
        <f>SUM(E14:E47)</f>
        <v>9131160</v>
      </c>
      <c r="F48" s="143">
        <f>SUM(F14:F46)</f>
        <v>24443879.969999999</v>
      </c>
      <c r="G48" s="120"/>
      <c r="I48" s="7"/>
      <c r="J48" s="7"/>
      <c r="K48" s="7"/>
      <c r="L48" s="7"/>
    </row>
    <row r="49" spans="1:12" s="2" customFormat="1" ht="21" customHeight="1">
      <c r="A49" s="19"/>
      <c r="B49" s="20"/>
      <c r="C49" s="21"/>
      <c r="D49" s="21"/>
      <c r="E49" s="22"/>
      <c r="F49" s="116"/>
      <c r="G49" s="22"/>
      <c r="I49" s="7"/>
      <c r="J49" s="7"/>
      <c r="K49" s="7"/>
      <c r="L49" s="7"/>
    </row>
    <row r="50" spans="1:12" s="2" customFormat="1" ht="21" customHeight="1">
      <c r="A50" s="19"/>
      <c r="B50" s="20"/>
      <c r="C50" s="21"/>
      <c r="D50" s="21"/>
      <c r="E50" s="22"/>
      <c r="F50" s="116"/>
      <c r="G50" s="22"/>
      <c r="I50" s="7"/>
      <c r="J50" s="7"/>
      <c r="K50" s="7"/>
      <c r="L50" s="7"/>
    </row>
    <row r="51" spans="1:12" ht="15" customHeight="1">
      <c r="A51" s="13"/>
      <c r="B51" s="23"/>
      <c r="C51" s="23"/>
      <c r="D51" s="23"/>
      <c r="E51" s="42"/>
      <c r="F51" s="24"/>
      <c r="G51" s="24"/>
      <c r="I51" s="7"/>
      <c r="J51" s="7"/>
      <c r="K51" s="7"/>
      <c r="L51" s="7"/>
    </row>
    <row r="52" spans="1:12" ht="15" customHeight="1">
      <c r="A52" s="13"/>
      <c r="B52" s="146"/>
      <c r="C52" s="26"/>
      <c r="D52" s="27"/>
      <c r="E52" s="28"/>
      <c r="F52" s="29"/>
      <c r="G52" s="43"/>
      <c r="I52" s="7"/>
      <c r="J52" s="7"/>
      <c r="K52" s="7"/>
      <c r="L52" s="7"/>
    </row>
    <row r="53" spans="1:12" ht="15" customHeight="1">
      <c r="A53" s="13"/>
      <c r="B53" s="146"/>
      <c r="C53" s="26"/>
      <c r="D53" s="27"/>
      <c r="E53" s="28"/>
      <c r="F53" s="29"/>
      <c r="G53" s="43"/>
      <c r="I53" s="7"/>
      <c r="J53" s="7"/>
      <c r="K53" s="7"/>
      <c r="L53" s="7"/>
    </row>
    <row r="54" spans="1:12" ht="15" customHeight="1">
      <c r="A54" s="13"/>
      <c r="B54" s="197" t="s">
        <v>14</v>
      </c>
      <c r="C54" s="197"/>
      <c r="D54" s="50" t="s">
        <v>27</v>
      </c>
      <c r="E54" s="50"/>
      <c r="F54" s="192" t="s">
        <v>24</v>
      </c>
      <c r="G54" s="192"/>
      <c r="I54" s="7"/>
      <c r="J54" s="7"/>
      <c r="K54" s="7"/>
      <c r="L54" s="7"/>
    </row>
    <row r="55" spans="1:12" ht="15.75">
      <c r="A55" s="13"/>
      <c r="B55" s="198" t="s">
        <v>16</v>
      </c>
      <c r="C55" s="198"/>
      <c r="D55" s="50" t="s">
        <v>29</v>
      </c>
      <c r="E55" s="50"/>
      <c r="F55" s="191" t="s">
        <v>17</v>
      </c>
      <c r="G55" s="191"/>
      <c r="I55" s="7"/>
      <c r="J55" s="7"/>
      <c r="K55" s="7"/>
      <c r="L55" s="7"/>
    </row>
    <row r="56" spans="1:12" ht="15.75">
      <c r="A56" s="13"/>
      <c r="B56" s="192" t="s">
        <v>15</v>
      </c>
      <c r="C56" s="192"/>
      <c r="D56" s="51" t="s">
        <v>28</v>
      </c>
      <c r="E56" s="51"/>
      <c r="F56" s="190" t="s">
        <v>10</v>
      </c>
      <c r="G56" s="190"/>
      <c r="I56" s="7"/>
      <c r="J56" s="7"/>
      <c r="K56" s="7"/>
      <c r="L56" s="7"/>
    </row>
    <row r="57" spans="1:12" ht="15.75">
      <c r="A57" s="13"/>
      <c r="B57" s="23"/>
      <c r="C57" s="23"/>
      <c r="D57" s="23"/>
      <c r="E57" s="32"/>
      <c r="F57" s="31"/>
      <c r="G57" s="32"/>
      <c r="I57" s="7"/>
      <c r="J57" s="7"/>
      <c r="K57" s="7"/>
      <c r="L57" s="7"/>
    </row>
    <row r="58" spans="1:12" ht="15.75">
      <c r="A58" s="13"/>
      <c r="B58" s="23"/>
      <c r="C58" s="23"/>
      <c r="D58" s="23"/>
      <c r="E58" s="33"/>
      <c r="F58" s="31"/>
      <c r="G58" s="34"/>
      <c r="I58" s="7"/>
      <c r="J58" s="7"/>
      <c r="K58" s="7"/>
      <c r="L58" s="7"/>
    </row>
    <row r="59" spans="1:12" ht="15.75">
      <c r="A59" s="13"/>
      <c r="B59" s="23"/>
      <c r="C59" s="23"/>
      <c r="D59" s="23"/>
      <c r="E59" s="33"/>
      <c r="F59" s="33"/>
      <c r="G59" s="34"/>
      <c r="I59" s="7"/>
      <c r="J59" s="7"/>
      <c r="K59" s="7"/>
      <c r="L59" s="7"/>
    </row>
    <row r="60" spans="1:12" ht="15.75">
      <c r="A60" s="13"/>
      <c r="B60" s="23"/>
      <c r="C60" s="23"/>
      <c r="D60" s="23"/>
      <c r="E60" s="33"/>
      <c r="F60" s="33"/>
      <c r="G60" s="34"/>
      <c r="I60" s="7"/>
      <c r="J60" s="7"/>
      <c r="K60" s="7"/>
      <c r="L60" s="7"/>
    </row>
    <row r="61" spans="1:12" ht="15.75">
      <c r="A61" s="13"/>
      <c r="B61" s="23"/>
      <c r="C61" s="23"/>
      <c r="D61" s="23"/>
      <c r="E61" s="33"/>
      <c r="F61" s="33"/>
      <c r="G61" s="34"/>
      <c r="I61" s="7"/>
      <c r="J61" s="7"/>
      <c r="K61" s="7"/>
      <c r="L61" s="7"/>
    </row>
    <row r="62" spans="1:12" ht="15" customHeight="1">
      <c r="F62" s="33"/>
      <c r="G62" s="4"/>
      <c r="I62" s="7"/>
      <c r="J62" s="7"/>
      <c r="K62" s="7"/>
      <c r="L62" s="7"/>
    </row>
    <row r="63" spans="1:12">
      <c r="G63" s="3"/>
      <c r="I63" s="7"/>
      <c r="J63" s="7"/>
    </row>
    <row r="64" spans="1:12">
      <c r="G64" s="4"/>
      <c r="K64" s="7"/>
      <c r="L64" s="7"/>
    </row>
    <row r="65" spans="9:12" ht="15" customHeight="1">
      <c r="I65" s="7"/>
      <c r="J65" s="7"/>
      <c r="K65" s="7"/>
      <c r="L65" s="7"/>
    </row>
    <row r="66" spans="9:12" ht="15" customHeight="1">
      <c r="I66" s="7"/>
      <c r="J66" s="7"/>
    </row>
    <row r="67" spans="9:12" ht="15" customHeight="1"/>
    <row r="68" spans="9:12" ht="15" customHeight="1"/>
    <row r="69" spans="9:12" ht="15" customHeight="1"/>
    <row r="70" spans="9:12" ht="15" customHeight="1"/>
    <row r="71" spans="9:12" ht="15" customHeight="1"/>
    <row r="72" spans="9:12" ht="15" customHeight="1"/>
  </sheetData>
  <mergeCells count="10">
    <mergeCell ref="B55:C55"/>
    <mergeCell ref="F55:G55"/>
    <mergeCell ref="B56:C56"/>
    <mergeCell ref="F56:G56"/>
    <mergeCell ref="B6:G6"/>
    <mergeCell ref="B7:G7"/>
    <mergeCell ref="B8:G8"/>
    <mergeCell ref="B10:G10"/>
    <mergeCell ref="B54:C54"/>
    <mergeCell ref="F54:G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3"/>
  <sheetViews>
    <sheetView topLeftCell="A19" workbookViewId="0">
      <selection activeCell="C56" sqref="C56:D56"/>
    </sheetView>
  </sheetViews>
  <sheetFormatPr baseColWidth="10" defaultRowHeight="18" customHeight="1"/>
  <cols>
    <col min="1" max="1" width="3.140625" style="66" customWidth="1"/>
    <col min="2" max="2" width="12.42578125" style="78" customWidth="1"/>
    <col min="3" max="3" width="15.42578125" style="78" customWidth="1"/>
    <col min="4" max="4" width="40.85546875" style="78" customWidth="1"/>
    <col min="5" max="5" width="16" style="83" customWidth="1"/>
    <col min="6" max="6" width="16.28515625" style="71" customWidth="1"/>
    <col min="7" max="7" width="24.5703125" style="66" customWidth="1"/>
    <col min="8" max="8" width="13.42578125" style="67" bestFit="1" customWidth="1"/>
    <col min="9" max="9" width="12.42578125" style="67" bestFit="1" customWidth="1"/>
    <col min="10" max="10" width="14.140625" style="67" bestFit="1" customWidth="1"/>
    <col min="11" max="11" width="13.140625" style="67" bestFit="1" customWidth="1"/>
    <col min="12" max="16384" width="11.42578125" style="66"/>
  </cols>
  <sheetData>
    <row r="1" spans="1:12" s="61" customFormat="1" ht="18" customHeight="1">
      <c r="B1" s="62"/>
      <c r="C1" s="63"/>
      <c r="D1" s="62"/>
      <c r="E1" s="64"/>
      <c r="F1" s="29"/>
      <c r="G1" s="30"/>
      <c r="H1" s="65"/>
      <c r="I1" s="65"/>
      <c r="J1" s="65"/>
      <c r="K1" s="65"/>
    </row>
    <row r="2" spans="1:12" s="61" customFormat="1" ht="18" customHeight="1">
      <c r="B2" s="62"/>
      <c r="C2" s="63"/>
      <c r="D2" s="62"/>
      <c r="E2" s="64"/>
      <c r="F2" s="29"/>
      <c r="G2" s="30"/>
      <c r="H2" s="65"/>
      <c r="I2" s="65"/>
      <c r="J2" s="65"/>
      <c r="K2" s="65"/>
    </row>
    <row r="3" spans="1:12" s="61" customFormat="1" ht="18" customHeight="1">
      <c r="B3" s="62"/>
      <c r="C3" s="63"/>
      <c r="D3" s="62"/>
      <c r="E3" s="64"/>
      <c r="F3" s="29"/>
      <c r="G3" s="30"/>
      <c r="H3" s="65"/>
      <c r="I3" s="65"/>
      <c r="J3" s="65"/>
      <c r="K3" s="65"/>
    </row>
    <row r="4" spans="1:12" s="61" customFormat="1" ht="18" customHeight="1">
      <c r="B4" s="193" t="s">
        <v>9</v>
      </c>
      <c r="C4" s="193"/>
      <c r="D4" s="193"/>
      <c r="E4" s="193"/>
      <c r="F4" s="193"/>
      <c r="G4" s="193"/>
      <c r="H4" s="65"/>
      <c r="I4" s="65"/>
      <c r="J4" s="65"/>
      <c r="K4" s="65"/>
    </row>
    <row r="5" spans="1:12" s="61" customFormat="1" ht="18" customHeight="1">
      <c r="B5" s="193" t="s">
        <v>8</v>
      </c>
      <c r="C5" s="193"/>
      <c r="D5" s="193"/>
      <c r="E5" s="193"/>
      <c r="F5" s="193"/>
      <c r="G5" s="193"/>
      <c r="H5" s="65"/>
      <c r="I5" s="65"/>
      <c r="J5" s="65"/>
      <c r="K5" s="65"/>
    </row>
    <row r="6" spans="1:12" s="61" customFormat="1" ht="18" customHeight="1">
      <c r="B6" s="193" t="s">
        <v>42</v>
      </c>
      <c r="C6" s="193"/>
      <c r="D6" s="193"/>
      <c r="E6" s="193"/>
      <c r="F6" s="193"/>
      <c r="G6" s="193"/>
      <c r="H6" s="65"/>
      <c r="I6" s="65"/>
      <c r="J6" s="65"/>
      <c r="K6" s="65"/>
    </row>
    <row r="7" spans="1:12" s="61" customFormat="1" ht="18" customHeight="1" thickBot="1">
      <c r="B7" s="145"/>
      <c r="C7" s="15"/>
      <c r="D7" s="145"/>
      <c r="E7" s="16"/>
      <c r="F7" s="17"/>
      <c r="G7" s="18"/>
      <c r="H7" s="65"/>
      <c r="I7" s="65"/>
      <c r="J7" s="65"/>
      <c r="K7" s="65"/>
    </row>
    <row r="8" spans="1:12" ht="18" customHeight="1" thickBot="1">
      <c r="A8" s="61"/>
      <c r="B8" s="194" t="s">
        <v>7</v>
      </c>
      <c r="C8" s="195"/>
      <c r="D8" s="195"/>
      <c r="E8" s="195"/>
      <c r="F8" s="195"/>
      <c r="G8" s="196"/>
    </row>
    <row r="9" spans="1:12" ht="18" customHeight="1" thickBot="1">
      <c r="A9" s="61"/>
      <c r="B9" s="44"/>
      <c r="C9" s="45"/>
      <c r="D9" s="46"/>
      <c r="E9" s="47"/>
      <c r="F9" s="68"/>
      <c r="G9" s="48" t="s">
        <v>6</v>
      </c>
    </row>
    <row r="10" spans="1:12" ht="18" customHeight="1" thickBot="1">
      <c r="A10" s="61"/>
      <c r="B10" s="85" t="s">
        <v>0</v>
      </c>
      <c r="C10" s="86" t="s">
        <v>13</v>
      </c>
      <c r="D10" s="86" t="s">
        <v>2</v>
      </c>
      <c r="E10" s="87" t="s">
        <v>3</v>
      </c>
      <c r="F10" s="87" t="s">
        <v>4</v>
      </c>
      <c r="G10" s="88" t="s">
        <v>5</v>
      </c>
    </row>
    <row r="11" spans="1:12" s="70" customFormat="1" ht="18" customHeight="1">
      <c r="A11" s="69"/>
      <c r="B11" s="89">
        <v>44865</v>
      </c>
      <c r="C11" s="91"/>
      <c r="D11" s="97" t="s">
        <v>6</v>
      </c>
      <c r="E11" s="107"/>
      <c r="F11" s="108"/>
      <c r="G11" s="109">
        <v>15819975.15</v>
      </c>
      <c r="H11" s="71"/>
      <c r="I11" s="71"/>
      <c r="J11" s="71"/>
      <c r="K11" s="71"/>
    </row>
    <row r="12" spans="1:12" s="70" customFormat="1" ht="18" customHeight="1">
      <c r="A12" s="69"/>
      <c r="B12" s="90">
        <v>44866</v>
      </c>
      <c r="C12" s="92"/>
      <c r="D12" s="98"/>
      <c r="E12" s="105">
        <v>659695</v>
      </c>
      <c r="F12" s="110"/>
      <c r="G12" s="111">
        <f>SUM(G11+E12-F12)</f>
        <v>16479670.15</v>
      </c>
      <c r="H12" s="71"/>
      <c r="I12" s="71"/>
      <c r="J12" s="71"/>
      <c r="K12" s="71"/>
    </row>
    <row r="13" spans="1:12" s="70" customFormat="1" ht="18" customHeight="1">
      <c r="A13" s="69"/>
      <c r="B13" s="90">
        <v>44866</v>
      </c>
      <c r="C13" s="95" t="s">
        <v>44</v>
      </c>
      <c r="D13" s="102" t="s">
        <v>33</v>
      </c>
      <c r="E13" s="105"/>
      <c r="F13" s="112">
        <v>1186408.79</v>
      </c>
      <c r="G13" s="111">
        <f t="shared" ref="G13:G56" si="0">SUM(G12+E13-F13)</f>
        <v>15293261.359999999</v>
      </c>
      <c r="H13" s="71"/>
      <c r="I13" s="71"/>
      <c r="J13" s="71"/>
      <c r="K13" s="71"/>
    </row>
    <row r="14" spans="1:12" s="70" customFormat="1" ht="18" customHeight="1">
      <c r="A14" s="69"/>
      <c r="B14" s="90">
        <v>44866</v>
      </c>
      <c r="C14" s="95" t="s">
        <v>45</v>
      </c>
      <c r="D14" s="102" t="s">
        <v>31</v>
      </c>
      <c r="E14" s="105"/>
      <c r="F14" s="112">
        <v>6409760</v>
      </c>
      <c r="G14" s="111">
        <f t="shared" si="0"/>
        <v>8883501.3599999994</v>
      </c>
      <c r="H14" s="71"/>
      <c r="I14" s="71"/>
      <c r="J14" s="71"/>
      <c r="K14" s="71"/>
    </row>
    <row r="15" spans="1:12" s="70" customFormat="1" ht="18" customHeight="1">
      <c r="A15" s="69"/>
      <c r="B15" s="90">
        <v>44867</v>
      </c>
      <c r="C15" s="95"/>
      <c r="D15" s="102"/>
      <c r="E15" s="105">
        <v>622780</v>
      </c>
      <c r="F15" s="112"/>
      <c r="G15" s="111">
        <f t="shared" si="0"/>
        <v>9506281.3599999994</v>
      </c>
      <c r="H15" s="71"/>
      <c r="I15" s="71"/>
      <c r="J15" s="71"/>
      <c r="K15" s="71"/>
      <c r="L15" s="144"/>
    </row>
    <row r="16" spans="1:12" ht="18" customHeight="1">
      <c r="A16" s="61"/>
      <c r="B16" s="90">
        <v>44867</v>
      </c>
      <c r="C16" s="95" t="s">
        <v>46</v>
      </c>
      <c r="D16" s="101"/>
      <c r="E16" s="105"/>
      <c r="F16" s="112">
        <v>5664000</v>
      </c>
      <c r="G16" s="111">
        <f t="shared" si="0"/>
        <v>3842281.3599999994</v>
      </c>
      <c r="J16" s="71"/>
    </row>
    <row r="17" spans="1:10" ht="18" customHeight="1">
      <c r="A17" s="61"/>
      <c r="B17" s="90">
        <v>44867</v>
      </c>
      <c r="C17" s="95" t="s">
        <v>47</v>
      </c>
      <c r="D17" s="102"/>
      <c r="E17" s="105"/>
      <c r="F17" s="112">
        <v>7736080</v>
      </c>
      <c r="G17" s="111">
        <f t="shared" si="0"/>
        <v>-3893798.6400000006</v>
      </c>
      <c r="J17" s="71"/>
    </row>
    <row r="18" spans="1:10" ht="18" customHeight="1">
      <c r="A18" s="61"/>
      <c r="B18" s="90">
        <v>44867</v>
      </c>
      <c r="C18" s="95" t="s">
        <v>48</v>
      </c>
      <c r="D18" s="102" t="s">
        <v>32</v>
      </c>
      <c r="E18" s="105">
        <v>0</v>
      </c>
      <c r="F18" s="112">
        <v>822212.2</v>
      </c>
      <c r="G18" s="111">
        <f t="shared" si="0"/>
        <v>-4716010.8400000008</v>
      </c>
      <c r="J18" s="71"/>
    </row>
    <row r="19" spans="1:10" ht="18" customHeight="1">
      <c r="A19" s="61"/>
      <c r="B19" s="90">
        <v>44868</v>
      </c>
      <c r="C19" s="94"/>
      <c r="D19" s="100"/>
      <c r="E19" s="105">
        <v>605505</v>
      </c>
      <c r="F19" s="112"/>
      <c r="G19" s="111">
        <f t="shared" si="0"/>
        <v>-4110505.8400000008</v>
      </c>
      <c r="J19" s="71"/>
    </row>
    <row r="20" spans="1:10" ht="18" customHeight="1">
      <c r="A20" s="61"/>
      <c r="B20" s="90">
        <v>44869</v>
      </c>
      <c r="C20" s="94"/>
      <c r="D20" s="99"/>
      <c r="E20" s="105">
        <v>570940</v>
      </c>
      <c r="F20" s="112"/>
      <c r="G20" s="111">
        <f t="shared" si="0"/>
        <v>-3539565.8400000008</v>
      </c>
      <c r="J20" s="71"/>
    </row>
    <row r="21" spans="1:10" ht="18" customHeight="1">
      <c r="A21" s="61"/>
      <c r="B21" s="90">
        <v>44870</v>
      </c>
      <c r="C21" s="94"/>
      <c r="D21" s="99"/>
      <c r="E21" s="105">
        <v>262180</v>
      </c>
      <c r="F21" s="112"/>
      <c r="G21" s="111">
        <f t="shared" si="0"/>
        <v>-3277385.8400000008</v>
      </c>
      <c r="J21" s="71"/>
    </row>
    <row r="22" spans="1:10" ht="18" customHeight="1">
      <c r="A22" s="61"/>
      <c r="B22" s="90">
        <v>44871</v>
      </c>
      <c r="C22" s="94"/>
      <c r="D22" s="99"/>
      <c r="E22" s="105">
        <v>162080</v>
      </c>
      <c r="F22" s="112"/>
      <c r="G22" s="111">
        <f t="shared" si="0"/>
        <v>-3115305.8400000008</v>
      </c>
      <c r="J22" s="71"/>
    </row>
    <row r="23" spans="1:10" ht="18" customHeight="1">
      <c r="A23" s="61"/>
      <c r="B23" s="90">
        <v>44872</v>
      </c>
      <c r="C23" s="94"/>
      <c r="D23" s="99"/>
      <c r="E23" s="105">
        <v>659930</v>
      </c>
      <c r="F23" s="112"/>
      <c r="G23" s="111">
        <f t="shared" si="0"/>
        <v>-2455375.8400000008</v>
      </c>
      <c r="J23" s="71"/>
    </row>
    <row r="24" spans="1:10" ht="18" customHeight="1">
      <c r="A24" s="61"/>
      <c r="B24" s="90">
        <v>44873</v>
      </c>
      <c r="C24" s="95"/>
      <c r="D24" s="102"/>
      <c r="E24" s="105">
        <v>659995</v>
      </c>
      <c r="F24" s="112"/>
      <c r="G24" s="111">
        <f t="shared" si="0"/>
        <v>-1795380.8400000008</v>
      </c>
      <c r="J24" s="71"/>
    </row>
    <row r="25" spans="1:10" ht="18" customHeight="1">
      <c r="A25" s="61"/>
      <c r="B25" s="90">
        <v>44874</v>
      </c>
      <c r="C25" s="94"/>
      <c r="D25" s="99"/>
      <c r="E25" s="105">
        <v>696310</v>
      </c>
      <c r="F25" s="112"/>
      <c r="G25" s="111">
        <f t="shared" si="0"/>
        <v>-1099070.8400000008</v>
      </c>
      <c r="J25" s="71"/>
    </row>
    <row r="26" spans="1:10" ht="18" customHeight="1">
      <c r="A26" s="61"/>
      <c r="B26" s="90">
        <v>44875</v>
      </c>
      <c r="C26" s="94"/>
      <c r="D26" s="103"/>
      <c r="E26" s="105">
        <v>637095</v>
      </c>
      <c r="F26" s="112"/>
      <c r="G26" s="111">
        <f t="shared" si="0"/>
        <v>-461975.84000000078</v>
      </c>
      <c r="J26" s="71"/>
    </row>
    <row r="27" spans="1:10" ht="18" customHeight="1">
      <c r="A27" s="61"/>
      <c r="B27" s="90">
        <v>44876</v>
      </c>
      <c r="C27" s="95"/>
      <c r="D27" s="102"/>
      <c r="E27" s="105">
        <v>610235</v>
      </c>
      <c r="F27" s="112"/>
      <c r="G27" s="111">
        <f t="shared" si="0"/>
        <v>148259.15999999922</v>
      </c>
      <c r="J27" s="71"/>
    </row>
    <row r="28" spans="1:10" ht="18" customHeight="1">
      <c r="A28" s="61"/>
      <c r="B28" s="90">
        <v>44877</v>
      </c>
      <c r="C28" s="95"/>
      <c r="D28" s="102"/>
      <c r="E28" s="105">
        <v>315045</v>
      </c>
      <c r="F28" s="112"/>
      <c r="G28" s="111">
        <f t="shared" si="0"/>
        <v>463304.15999999922</v>
      </c>
      <c r="J28" s="71"/>
    </row>
    <row r="29" spans="1:10" ht="18" customHeight="1">
      <c r="A29" s="61"/>
      <c r="B29" s="90">
        <v>44878</v>
      </c>
      <c r="C29" s="94"/>
      <c r="D29" s="100"/>
      <c r="E29" s="105">
        <v>177160</v>
      </c>
      <c r="F29" s="112"/>
      <c r="G29" s="111">
        <f t="shared" si="0"/>
        <v>640464.15999999922</v>
      </c>
      <c r="J29" s="71"/>
    </row>
    <row r="30" spans="1:10" ht="18" customHeight="1">
      <c r="A30" s="61"/>
      <c r="B30" s="90">
        <v>44879</v>
      </c>
      <c r="C30" s="95"/>
      <c r="D30" s="102"/>
      <c r="E30" s="105">
        <v>630090</v>
      </c>
      <c r="F30" s="112"/>
      <c r="G30" s="111">
        <f t="shared" si="0"/>
        <v>1270554.1599999992</v>
      </c>
      <c r="J30" s="71"/>
    </row>
    <row r="31" spans="1:10" ht="18" customHeight="1">
      <c r="A31" s="61"/>
      <c r="B31" s="90">
        <v>44879</v>
      </c>
      <c r="C31" s="95"/>
      <c r="D31" s="102" t="s">
        <v>54</v>
      </c>
      <c r="E31" s="105">
        <v>3600000</v>
      </c>
      <c r="F31" s="112"/>
      <c r="G31" s="111">
        <f t="shared" si="0"/>
        <v>4870554.1599999992</v>
      </c>
      <c r="J31" s="71"/>
    </row>
    <row r="32" spans="1:10" ht="18" customHeight="1">
      <c r="A32" s="61"/>
      <c r="B32" s="90">
        <v>44880</v>
      </c>
      <c r="C32" s="94"/>
      <c r="D32" s="100"/>
      <c r="E32" s="105">
        <v>1206024</v>
      </c>
      <c r="F32" s="112"/>
      <c r="G32" s="111">
        <f t="shared" si="0"/>
        <v>6076578.1599999992</v>
      </c>
      <c r="J32" s="71"/>
    </row>
    <row r="33" spans="1:10" ht="18" customHeight="1">
      <c r="A33" s="61"/>
      <c r="B33" s="90">
        <v>44880</v>
      </c>
      <c r="C33" s="94"/>
      <c r="D33" s="99" t="s">
        <v>49</v>
      </c>
      <c r="E33" s="105"/>
      <c r="F33" s="112">
        <v>300</v>
      </c>
      <c r="G33" s="111">
        <f t="shared" si="0"/>
        <v>6076278.1599999992</v>
      </c>
      <c r="J33" s="71"/>
    </row>
    <row r="34" spans="1:10" ht="18" customHeight="1">
      <c r="A34" s="61"/>
      <c r="B34" s="90">
        <v>44881</v>
      </c>
      <c r="C34" s="94"/>
      <c r="D34" s="100"/>
      <c r="E34" s="105">
        <v>618215</v>
      </c>
      <c r="F34" s="112"/>
      <c r="G34" s="111">
        <f t="shared" si="0"/>
        <v>6694493.1599999992</v>
      </c>
      <c r="J34" s="71"/>
    </row>
    <row r="35" spans="1:10" ht="18" customHeight="1">
      <c r="A35" s="61"/>
      <c r="B35" s="90">
        <v>44882</v>
      </c>
      <c r="C35" s="94"/>
      <c r="D35" s="99"/>
      <c r="E35" s="105">
        <v>597875</v>
      </c>
      <c r="F35" s="112"/>
      <c r="G35" s="111">
        <f t="shared" si="0"/>
        <v>7292368.1599999992</v>
      </c>
      <c r="J35" s="71"/>
    </row>
    <row r="36" spans="1:10" ht="18" customHeight="1">
      <c r="A36" s="61"/>
      <c r="B36" s="90">
        <v>44883</v>
      </c>
      <c r="C36" s="95"/>
      <c r="D36" s="102"/>
      <c r="E36" s="105">
        <v>577740</v>
      </c>
      <c r="F36" s="112"/>
      <c r="G36" s="111">
        <f t="shared" si="0"/>
        <v>7870108.1599999992</v>
      </c>
      <c r="J36" s="71"/>
    </row>
    <row r="37" spans="1:10" ht="18" customHeight="1">
      <c r="A37" s="61"/>
      <c r="B37" s="90">
        <v>44884</v>
      </c>
      <c r="C37" s="95"/>
      <c r="D37" s="102"/>
      <c r="E37" s="105">
        <v>322380</v>
      </c>
      <c r="F37" s="112"/>
      <c r="G37" s="111">
        <f t="shared" si="0"/>
        <v>8192488.1599999992</v>
      </c>
      <c r="J37" s="71"/>
    </row>
    <row r="38" spans="1:10" ht="18" customHeight="1">
      <c r="A38" s="61"/>
      <c r="B38" s="90">
        <v>44885</v>
      </c>
      <c r="C38" s="95"/>
      <c r="D38" s="99"/>
      <c r="E38" s="105">
        <v>159450</v>
      </c>
      <c r="F38" s="112"/>
      <c r="G38" s="111">
        <f t="shared" si="0"/>
        <v>8351938.1599999992</v>
      </c>
      <c r="J38" s="71"/>
    </row>
    <row r="39" spans="1:10" ht="18" customHeight="1">
      <c r="A39" s="61"/>
      <c r="B39" s="90">
        <v>44886</v>
      </c>
      <c r="C39" s="94"/>
      <c r="D39" s="100"/>
      <c r="E39" s="105">
        <v>635005</v>
      </c>
      <c r="F39" s="112"/>
      <c r="G39" s="111">
        <f t="shared" si="0"/>
        <v>8986943.1600000001</v>
      </c>
      <c r="J39" s="71"/>
    </row>
    <row r="40" spans="1:10" ht="18" customHeight="1">
      <c r="A40" s="61"/>
      <c r="B40" s="90">
        <v>44887</v>
      </c>
      <c r="C40" s="94"/>
      <c r="D40" s="99"/>
      <c r="E40" s="105">
        <v>634415</v>
      </c>
      <c r="F40" s="112"/>
      <c r="G40" s="111">
        <f t="shared" si="0"/>
        <v>9621358.1600000001</v>
      </c>
      <c r="J40" s="71"/>
    </row>
    <row r="41" spans="1:10" ht="18" customHeight="1">
      <c r="A41" s="61"/>
      <c r="B41" s="90">
        <v>44888</v>
      </c>
      <c r="C41" s="93"/>
      <c r="D41" s="99"/>
      <c r="E41" s="105">
        <v>610520</v>
      </c>
      <c r="F41" s="112"/>
      <c r="G41" s="111">
        <f t="shared" si="0"/>
        <v>10231878.16</v>
      </c>
      <c r="J41" s="71"/>
    </row>
    <row r="42" spans="1:10" ht="18" customHeight="1">
      <c r="A42" s="61"/>
      <c r="B42" s="90">
        <v>44888</v>
      </c>
      <c r="C42" s="95" t="s">
        <v>50</v>
      </c>
      <c r="D42" s="102" t="s">
        <v>33</v>
      </c>
      <c r="E42" s="105"/>
      <c r="F42" s="112">
        <v>700972</v>
      </c>
      <c r="G42" s="111">
        <f t="shared" si="0"/>
        <v>9530906.1600000001</v>
      </c>
      <c r="J42" s="71"/>
    </row>
    <row r="43" spans="1:10" ht="18" customHeight="1">
      <c r="A43" s="61"/>
      <c r="B43" s="90">
        <v>44888</v>
      </c>
      <c r="C43" s="95" t="s">
        <v>51</v>
      </c>
      <c r="D43" s="102" t="s">
        <v>33</v>
      </c>
      <c r="E43" s="105"/>
      <c r="F43" s="112">
        <v>1012800</v>
      </c>
      <c r="G43" s="111">
        <f t="shared" si="0"/>
        <v>8518106.1600000001</v>
      </c>
      <c r="J43" s="71"/>
    </row>
    <row r="44" spans="1:10" ht="18" customHeight="1">
      <c r="A44" s="61"/>
      <c r="B44" s="90">
        <v>44889</v>
      </c>
      <c r="C44" s="95"/>
      <c r="D44" s="99"/>
      <c r="E44" s="105">
        <v>551860</v>
      </c>
      <c r="F44" s="112"/>
      <c r="G44" s="111">
        <f t="shared" si="0"/>
        <v>9069966.1600000001</v>
      </c>
      <c r="J44" s="71"/>
    </row>
    <row r="45" spans="1:10" ht="18" customHeight="1">
      <c r="A45" s="61"/>
      <c r="B45" s="90">
        <v>44889</v>
      </c>
      <c r="C45" s="95"/>
      <c r="D45" s="99" t="s">
        <v>49</v>
      </c>
      <c r="E45" s="105"/>
      <c r="F45" s="112">
        <v>10</v>
      </c>
      <c r="G45" s="111">
        <f t="shared" si="0"/>
        <v>9069956.1600000001</v>
      </c>
      <c r="J45" s="71"/>
    </row>
    <row r="46" spans="1:10" ht="18" customHeight="1">
      <c r="A46" s="61"/>
      <c r="B46" s="90">
        <v>44889</v>
      </c>
      <c r="C46" s="95" t="s">
        <v>52</v>
      </c>
      <c r="D46" s="99"/>
      <c r="E46" s="105"/>
      <c r="F46" s="112">
        <v>190400</v>
      </c>
      <c r="G46" s="111">
        <f t="shared" si="0"/>
        <v>8879556.1600000001</v>
      </c>
      <c r="J46" s="71"/>
    </row>
    <row r="47" spans="1:10" ht="18" customHeight="1">
      <c r="A47" s="61"/>
      <c r="B47" s="90">
        <v>44890</v>
      </c>
      <c r="C47" s="95"/>
      <c r="D47" s="102"/>
      <c r="E47" s="105">
        <v>590335</v>
      </c>
      <c r="F47" s="112"/>
      <c r="G47" s="111">
        <f t="shared" si="0"/>
        <v>9469891.1600000001</v>
      </c>
      <c r="J47" s="71"/>
    </row>
    <row r="48" spans="1:10" ht="18" customHeight="1">
      <c r="A48" s="61"/>
      <c r="B48" s="90">
        <v>44890</v>
      </c>
      <c r="C48" s="95" t="s">
        <v>53</v>
      </c>
      <c r="D48" s="102" t="s">
        <v>33</v>
      </c>
      <c r="E48" s="105"/>
      <c r="F48" s="112">
        <v>4580900</v>
      </c>
      <c r="G48" s="111">
        <f>SUM(G47+E48-F48)</f>
        <v>4888991.16</v>
      </c>
      <c r="H48" s="112">
        <v>4580900</v>
      </c>
      <c r="J48" s="71"/>
    </row>
    <row r="49" spans="1:11" ht="18" customHeight="1">
      <c r="A49" s="61"/>
      <c r="B49" s="90">
        <v>44891</v>
      </c>
      <c r="C49" s="95"/>
      <c r="D49" s="102"/>
      <c r="E49" s="105">
        <v>302920</v>
      </c>
      <c r="F49" s="112"/>
      <c r="G49" s="111">
        <f t="shared" si="0"/>
        <v>5191911.16</v>
      </c>
      <c r="J49" s="71"/>
    </row>
    <row r="50" spans="1:11" ht="18" customHeight="1">
      <c r="A50" s="61"/>
      <c r="B50" s="90">
        <v>44892</v>
      </c>
      <c r="C50" s="95"/>
      <c r="D50" s="99" t="s">
        <v>26</v>
      </c>
      <c r="E50" s="105">
        <v>166395</v>
      </c>
      <c r="F50" s="112"/>
      <c r="G50" s="111">
        <f t="shared" si="0"/>
        <v>5358306.16</v>
      </c>
      <c r="J50" s="71"/>
    </row>
    <row r="51" spans="1:11" ht="18" customHeight="1">
      <c r="A51" s="61"/>
      <c r="B51" s="90">
        <v>44893</v>
      </c>
      <c r="C51" s="93"/>
      <c r="D51" s="99"/>
      <c r="E51" s="105">
        <v>612890</v>
      </c>
      <c r="F51" s="112"/>
      <c r="G51" s="111">
        <f t="shared" si="0"/>
        <v>5971196.1600000001</v>
      </c>
      <c r="J51" s="71"/>
    </row>
    <row r="52" spans="1:11" ht="18" customHeight="1">
      <c r="A52" s="61"/>
      <c r="B52" s="90">
        <v>44893</v>
      </c>
      <c r="C52" s="93"/>
      <c r="D52" s="99"/>
      <c r="E52" s="105"/>
      <c r="F52" s="112">
        <v>50</v>
      </c>
      <c r="G52" s="111">
        <f t="shared" si="0"/>
        <v>5971146.1600000001</v>
      </c>
      <c r="J52" s="71"/>
    </row>
    <row r="53" spans="1:11" ht="18" customHeight="1">
      <c r="A53" s="61"/>
      <c r="B53" s="90">
        <v>44893</v>
      </c>
      <c r="C53" s="93"/>
      <c r="D53" s="102" t="s">
        <v>55</v>
      </c>
      <c r="E53" s="105">
        <v>715000</v>
      </c>
      <c r="F53" s="112"/>
      <c r="G53" s="111">
        <f t="shared" si="0"/>
        <v>6686146.1600000001</v>
      </c>
      <c r="J53" s="71"/>
    </row>
    <row r="54" spans="1:11" ht="18" customHeight="1">
      <c r="A54" s="61"/>
      <c r="B54" s="90">
        <v>44894</v>
      </c>
      <c r="C54" s="93"/>
      <c r="D54" s="99"/>
      <c r="E54" s="105">
        <v>593770</v>
      </c>
      <c r="F54" s="112"/>
      <c r="G54" s="111">
        <f t="shared" si="0"/>
        <v>7279916.1600000001</v>
      </c>
      <c r="J54" s="71"/>
    </row>
    <row r="55" spans="1:11" ht="18" customHeight="1">
      <c r="A55" s="61"/>
      <c r="B55" s="90">
        <v>44895</v>
      </c>
      <c r="C55" s="92"/>
      <c r="D55" s="99"/>
      <c r="E55" s="105">
        <v>556815</v>
      </c>
      <c r="F55" s="112"/>
      <c r="G55" s="111">
        <f t="shared" si="0"/>
        <v>7836731.1600000001</v>
      </c>
      <c r="J55" s="71"/>
    </row>
    <row r="56" spans="1:11" ht="18" customHeight="1" thickBot="1">
      <c r="A56" s="61"/>
      <c r="B56" s="90"/>
      <c r="C56" s="96" t="s">
        <v>43</v>
      </c>
      <c r="D56" s="104" t="s">
        <v>30</v>
      </c>
      <c r="E56" s="106"/>
      <c r="F56" s="113">
        <v>279504.3</v>
      </c>
      <c r="G56" s="111">
        <f t="shared" si="0"/>
        <v>7557226.8600000003</v>
      </c>
      <c r="J56" s="71"/>
    </row>
    <row r="57" spans="1:11" ht="18" customHeight="1" thickBot="1">
      <c r="A57" s="61"/>
      <c r="B57" s="58"/>
      <c r="C57" s="59"/>
      <c r="D57" s="60" t="s">
        <v>11</v>
      </c>
      <c r="E57" s="114">
        <f>SUM(E12:E56)</f>
        <v>20320649</v>
      </c>
      <c r="F57" s="114">
        <f>SUM(F12:F56)</f>
        <v>28583397.289999999</v>
      </c>
      <c r="G57" s="115"/>
      <c r="J57" s="71"/>
    </row>
    <row r="58" spans="1:11" s="70" customFormat="1" ht="18" customHeight="1">
      <c r="A58" s="69"/>
      <c r="B58" s="73"/>
      <c r="C58" s="74"/>
      <c r="D58" s="75"/>
      <c r="E58" s="76"/>
      <c r="F58" s="77"/>
      <c r="G58" s="77"/>
      <c r="H58" s="71"/>
      <c r="I58" s="71"/>
      <c r="J58" s="71"/>
      <c r="K58" s="71"/>
    </row>
    <row r="59" spans="1:11" ht="18" customHeight="1">
      <c r="A59" s="146"/>
      <c r="B59" s="26"/>
      <c r="C59" s="27"/>
      <c r="D59" s="28"/>
      <c r="E59" s="55"/>
      <c r="F59" s="49"/>
      <c r="G59" s="30"/>
    </row>
    <row r="60" spans="1:11" ht="18" customHeight="1">
      <c r="B60" s="197" t="s">
        <v>21</v>
      </c>
      <c r="C60" s="197"/>
      <c r="D60" s="50" t="s">
        <v>27</v>
      </c>
      <c r="E60" s="50"/>
      <c r="F60" s="192" t="s">
        <v>25</v>
      </c>
      <c r="G60" s="192"/>
    </row>
    <row r="61" spans="1:11" ht="18" customHeight="1">
      <c r="B61" s="198" t="s">
        <v>22</v>
      </c>
      <c r="C61" s="198"/>
      <c r="D61" s="50" t="s">
        <v>29</v>
      </c>
      <c r="E61" s="50"/>
      <c r="F61" s="191" t="s">
        <v>19</v>
      </c>
      <c r="G61" s="191"/>
    </row>
    <row r="62" spans="1:11" ht="18" customHeight="1">
      <c r="B62" s="192" t="s">
        <v>23</v>
      </c>
      <c r="C62" s="192"/>
      <c r="D62" s="51" t="s">
        <v>28</v>
      </c>
      <c r="E62" s="51"/>
      <c r="F62" s="190" t="s">
        <v>20</v>
      </c>
      <c r="G62" s="190"/>
    </row>
    <row r="63" spans="1:11" ht="18" customHeight="1">
      <c r="A63" s="61"/>
      <c r="D63" s="79"/>
      <c r="E63" s="56"/>
      <c r="G63" s="72"/>
    </row>
    <row r="64" spans="1:11" ht="18" customHeight="1">
      <c r="A64" s="61"/>
      <c r="D64" s="79"/>
      <c r="E64" s="80"/>
      <c r="G64" s="81"/>
    </row>
    <row r="65" spans="1:7" ht="18" customHeight="1">
      <c r="A65" s="61"/>
      <c r="D65" s="82"/>
      <c r="G65" s="72"/>
    </row>
    <row r="66" spans="1:7" ht="18" customHeight="1">
      <c r="A66" s="61"/>
      <c r="D66" s="82"/>
      <c r="G66" s="72"/>
    </row>
    <row r="75" spans="1:7" ht="18" customHeight="1">
      <c r="C75" s="82"/>
    </row>
    <row r="76" spans="1:7" ht="18" customHeight="1">
      <c r="C76" s="82"/>
    </row>
    <row r="77" spans="1:7" ht="18" customHeight="1">
      <c r="C77" s="82"/>
    </row>
    <row r="78" spans="1:7" ht="18" customHeight="1">
      <c r="C78" s="82"/>
    </row>
    <row r="79" spans="1:7" ht="18" customHeight="1">
      <c r="C79" s="82"/>
    </row>
    <row r="80" spans="1:7" ht="18" customHeight="1">
      <c r="C80" s="82"/>
    </row>
    <row r="81" spans="3:4" ht="18" customHeight="1">
      <c r="C81" s="82"/>
    </row>
    <row r="82" spans="3:4" ht="18" customHeight="1">
      <c r="C82" s="82"/>
    </row>
    <row r="83" spans="3:4" ht="18" customHeight="1">
      <c r="C83" s="82"/>
      <c r="D83" s="84"/>
    </row>
  </sheetData>
  <mergeCells count="10">
    <mergeCell ref="B61:C61"/>
    <mergeCell ref="F61:G61"/>
    <mergeCell ref="B62:C62"/>
    <mergeCell ref="F62:G62"/>
    <mergeCell ref="B4:G4"/>
    <mergeCell ref="B5:G5"/>
    <mergeCell ref="B6:G6"/>
    <mergeCell ref="B8:G8"/>
    <mergeCell ref="B60:C60"/>
    <mergeCell ref="F60:G6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"/>
  <sheetViews>
    <sheetView workbookViewId="0">
      <selection activeCell="L17" sqref="L17"/>
    </sheetView>
  </sheetViews>
  <sheetFormatPr baseColWidth="10" defaultRowHeight="15"/>
  <cols>
    <col min="1" max="1" width="11.42578125" style="35"/>
    <col min="2" max="3" width="11.42578125" style="9"/>
    <col min="4" max="4" width="11.42578125" style="11"/>
    <col min="5" max="5" width="11.42578125" style="57"/>
    <col min="6" max="6" width="11.42578125" style="7"/>
    <col min="7" max="8" width="11.42578125" style="35"/>
    <col min="9" max="11" width="11.42578125" style="5"/>
    <col min="12" max="16384" width="11.42578125" style="35"/>
  </cols>
  <sheetData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2757-185C-4599-9804-96B837B3FFC9}">
  <dimension ref="A2:C47"/>
  <sheetViews>
    <sheetView workbookViewId="0">
      <selection activeCell="J16" sqref="J16"/>
    </sheetView>
  </sheetViews>
  <sheetFormatPr baseColWidth="10" defaultRowHeight="15"/>
  <cols>
    <col min="2" max="2" width="18.140625" customWidth="1"/>
  </cols>
  <sheetData>
    <row r="2" spans="1:3">
      <c r="A2" s="7"/>
      <c r="B2" s="7"/>
      <c r="C2" s="7"/>
    </row>
    <row r="3" spans="1:3">
      <c r="A3" s="7">
        <v>59230</v>
      </c>
      <c r="B3" s="7" t="e">
        <f>SUM(#REF!+A3)</f>
        <v>#REF!</v>
      </c>
      <c r="C3" s="7"/>
    </row>
    <row r="4" spans="1:3">
      <c r="A4" s="7">
        <v>58630</v>
      </c>
      <c r="B4" s="7" t="e">
        <f>SUM(#REF!+A4)</f>
        <v>#REF!</v>
      </c>
      <c r="C4" s="7"/>
    </row>
    <row r="5" spans="1:3">
      <c r="A5" s="7">
        <v>23680</v>
      </c>
      <c r="B5" s="7" t="e">
        <f>SUM(#REF!+A5)</f>
        <v>#REF!</v>
      </c>
      <c r="C5" s="7"/>
    </row>
    <row r="6" spans="1:3">
      <c r="A6" s="5">
        <v>19265</v>
      </c>
      <c r="B6" s="7" t="e">
        <f>SUM(#REF!+A6)</f>
        <v>#REF!</v>
      </c>
      <c r="C6" s="5"/>
    </row>
    <row r="7" spans="1:3">
      <c r="A7" s="5">
        <v>69830</v>
      </c>
      <c r="B7" s="7" t="e">
        <f>SUM(#REF!+A7)</f>
        <v>#REF!</v>
      </c>
      <c r="C7" s="5"/>
    </row>
    <row r="8" spans="1:3">
      <c r="A8" s="5">
        <v>64720</v>
      </c>
      <c r="B8" s="7" t="e">
        <f>SUM(#REF!+A8)</f>
        <v>#REF!</v>
      </c>
      <c r="C8" s="5"/>
    </row>
    <row r="9" spans="1:3">
      <c r="A9" s="5">
        <v>55490</v>
      </c>
      <c r="B9" s="7" t="e">
        <f>SUM(#REF!+A9)</f>
        <v>#REF!</v>
      </c>
      <c r="C9" s="5"/>
    </row>
    <row r="10" spans="1:3">
      <c r="A10" s="5">
        <v>46900</v>
      </c>
      <c r="B10" s="7" t="e">
        <f>SUM(#REF!+A10)</f>
        <v>#REF!</v>
      </c>
      <c r="C10" s="5"/>
    </row>
    <row r="11" spans="1:3">
      <c r="A11" s="5">
        <v>58360</v>
      </c>
      <c r="B11" s="7" t="e">
        <f>SUM(#REF!+A11)</f>
        <v>#REF!</v>
      </c>
      <c r="C11" s="5"/>
    </row>
    <row r="12" spans="1:3">
      <c r="A12" s="5"/>
      <c r="B12" s="7" t="e">
        <f>SUM(#REF!+A12)</f>
        <v>#REF!</v>
      </c>
      <c r="C12" s="5"/>
    </row>
    <row r="13" spans="1:3">
      <c r="A13" s="5">
        <v>20940</v>
      </c>
      <c r="B13" s="7" t="e">
        <f>SUM(#REF!+A13)</f>
        <v>#REF!</v>
      </c>
      <c r="C13" s="5"/>
    </row>
    <row r="14" spans="1:3">
      <c r="A14" s="5"/>
      <c r="B14" s="7" t="e">
        <f>SUM(#REF!+A14)</f>
        <v>#REF!</v>
      </c>
      <c r="C14" s="5"/>
    </row>
    <row r="15" spans="1:3">
      <c r="A15" s="5">
        <v>14465</v>
      </c>
      <c r="B15" s="7" t="e">
        <f>SUM(#REF!+A15)</f>
        <v>#REF!</v>
      </c>
      <c r="C15" s="5"/>
    </row>
    <row r="16" spans="1:3">
      <c r="A16" s="5">
        <v>78450</v>
      </c>
      <c r="B16" s="7" t="e">
        <f>SUM(#REF!+A16)</f>
        <v>#REF!</v>
      </c>
      <c r="C16" s="5"/>
    </row>
    <row r="17" spans="1:3">
      <c r="A17" s="5">
        <v>62430</v>
      </c>
      <c r="B17" s="7" t="e">
        <f>SUM(#REF!+A17)</f>
        <v>#REF!</v>
      </c>
      <c r="C17" s="5"/>
    </row>
    <row r="18" spans="1:3">
      <c r="A18" s="5">
        <v>50335</v>
      </c>
      <c r="B18" s="7" t="e">
        <f>SUM(#REF!+A18)</f>
        <v>#REF!</v>
      </c>
      <c r="C18" s="5"/>
    </row>
    <row r="19" spans="1:3">
      <c r="A19" s="5"/>
      <c r="B19" s="7" t="e">
        <f>SUM(#REF!+A19)</f>
        <v>#REF!</v>
      </c>
      <c r="C19" s="5"/>
    </row>
    <row r="20" spans="1:3">
      <c r="A20" s="5">
        <v>50170</v>
      </c>
      <c r="B20" s="7" t="e">
        <f>SUM(#REF!+A20)</f>
        <v>#REF!</v>
      </c>
      <c r="C20" s="5"/>
    </row>
    <row r="21" spans="1:3">
      <c r="A21" s="5"/>
      <c r="B21" s="7" t="e">
        <f>SUM(#REF!+A21)</f>
        <v>#REF!</v>
      </c>
      <c r="C21" s="5"/>
    </row>
    <row r="22" spans="1:3">
      <c r="A22" s="5">
        <v>55825</v>
      </c>
      <c r="B22" s="7" t="e">
        <f>SUM(#REF!+A22)</f>
        <v>#REF!</v>
      </c>
      <c r="C22" s="5"/>
    </row>
    <row r="23" spans="1:3">
      <c r="A23" s="5">
        <v>27935</v>
      </c>
      <c r="B23" s="7" t="e">
        <f>SUM(#REF!+A23)</f>
        <v>#REF!</v>
      </c>
      <c r="C23" s="5"/>
    </row>
    <row r="24" spans="1:3">
      <c r="A24" s="5"/>
      <c r="B24" s="7" t="e">
        <f>SUM(#REF!+A24)</f>
        <v>#REF!</v>
      </c>
      <c r="C24" s="5"/>
    </row>
    <row r="25" spans="1:3">
      <c r="A25" s="5">
        <v>13745</v>
      </c>
      <c r="B25" s="7" t="e">
        <f>SUM(#REF!+A25)</f>
        <v>#REF!</v>
      </c>
      <c r="C25" s="5"/>
    </row>
    <row r="26" spans="1:3">
      <c r="A26" s="5"/>
      <c r="B26" s="7" t="e">
        <f>SUM(#REF!+A26)</f>
        <v>#REF!</v>
      </c>
      <c r="C26" s="5"/>
    </row>
    <row r="27" spans="1:3">
      <c r="A27" s="5">
        <v>60000</v>
      </c>
      <c r="B27" s="7" t="e">
        <f>SUM(#REF!+A27)</f>
        <v>#REF!</v>
      </c>
      <c r="C27" s="5"/>
    </row>
    <row r="28" spans="1:3">
      <c r="A28" s="5">
        <v>73490</v>
      </c>
      <c r="B28" s="7" t="e">
        <f>SUM(#REF!+A28)</f>
        <v>#REF!</v>
      </c>
      <c r="C28" s="5"/>
    </row>
    <row r="29" spans="1:3">
      <c r="A29" s="5">
        <v>63890</v>
      </c>
      <c r="B29" s="7" t="e">
        <f>SUM(#REF!+A29)</f>
        <v>#REF!</v>
      </c>
      <c r="C29" s="5"/>
    </row>
    <row r="30" spans="1:3">
      <c r="A30" s="7">
        <v>59145</v>
      </c>
      <c r="B30" s="7" t="e">
        <f>SUM(#REF!+A30)</f>
        <v>#REF!</v>
      </c>
      <c r="C30" s="7"/>
    </row>
    <row r="31" spans="1:3">
      <c r="A31" s="7"/>
      <c r="B31" s="7" t="e">
        <f>SUM(#REF!+A31)</f>
        <v>#REF!</v>
      </c>
      <c r="C31" s="7"/>
    </row>
    <row r="32" spans="1:3">
      <c r="A32" s="5">
        <v>15460</v>
      </c>
      <c r="B32" s="7" t="e">
        <f>SUM(#REF!+A32)</f>
        <v>#REF!</v>
      </c>
      <c r="C32" s="5"/>
    </row>
    <row r="33" spans="1:3">
      <c r="A33" s="5">
        <v>7145</v>
      </c>
      <c r="B33" s="7" t="e">
        <f>SUM(#REF!+A33)</f>
        <v>#REF!</v>
      </c>
      <c r="C33" s="5"/>
    </row>
    <row r="34" spans="1:3">
      <c r="A34" s="5">
        <v>91220</v>
      </c>
      <c r="B34" s="7" t="e">
        <f>SUM(#REF!+A34)</f>
        <v>#REF!</v>
      </c>
      <c r="C34" s="5"/>
    </row>
    <row r="35" spans="1:3">
      <c r="A35" s="5">
        <v>74220</v>
      </c>
      <c r="B35" s="7" t="e">
        <f>SUM(#REF!+A35)</f>
        <v>#REF!</v>
      </c>
      <c r="C35" s="5"/>
    </row>
    <row r="36" spans="1:3">
      <c r="A36" s="5">
        <v>62000</v>
      </c>
      <c r="B36" s="7" t="e">
        <f>SUM(#REF!+A36)</f>
        <v>#REF!</v>
      </c>
      <c r="C36" s="5"/>
    </row>
    <row r="37" spans="1:3">
      <c r="A37" s="5">
        <v>51805</v>
      </c>
      <c r="B37" s="7" t="e">
        <f>SUM(#REF!+A37)</f>
        <v>#REF!</v>
      </c>
      <c r="C37" s="5"/>
    </row>
    <row r="38" spans="1:3">
      <c r="A38" s="5">
        <v>57930</v>
      </c>
      <c r="B38" s="7" t="e">
        <f>SUM(#REF!+A38)</f>
        <v>#REF!</v>
      </c>
      <c r="C38" s="5"/>
    </row>
    <row r="39" spans="1:3">
      <c r="A39" s="5"/>
      <c r="B39" s="7" t="e">
        <f>SUM(#REF!+A39)</f>
        <v>#REF!</v>
      </c>
      <c r="C39" s="5"/>
    </row>
    <row r="40" spans="1:3">
      <c r="A40" s="5"/>
      <c r="B40" s="7" t="e">
        <f>SUM(#REF!+A40)</f>
        <v>#REF!</v>
      </c>
      <c r="C40" s="5"/>
    </row>
    <row r="41" spans="1:3">
      <c r="A41" s="5"/>
      <c r="B41" s="7" t="e">
        <f>SUM(#REF!+A41)</f>
        <v>#REF!</v>
      </c>
      <c r="C41" s="5"/>
    </row>
    <row r="42" spans="1:3">
      <c r="A42" s="5"/>
      <c r="B42" s="7" t="e">
        <f>SUM(B3:B41)</f>
        <v>#REF!</v>
      </c>
      <c r="C42" s="5"/>
    </row>
    <row r="43" spans="1:3">
      <c r="A43" s="7"/>
      <c r="B43" s="7"/>
      <c r="C43" s="7"/>
    </row>
    <row r="44" spans="1:3">
      <c r="A44" s="7"/>
      <c r="B44" s="7">
        <v>15709128.6</v>
      </c>
      <c r="C44" s="7"/>
    </row>
    <row r="45" spans="1:3">
      <c r="A45" s="5"/>
      <c r="B45" s="5" t="e">
        <f>SUM(B42-B44)</f>
        <v>#REF!</v>
      </c>
      <c r="C45" s="5"/>
    </row>
    <row r="46" spans="1:3">
      <c r="A46" s="5"/>
      <c r="B46" s="5"/>
      <c r="C46" s="5"/>
    </row>
    <row r="47" spans="1:3">
      <c r="A47" s="5"/>
      <c r="B47" s="5"/>
      <c r="C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COLECTORA DICIEMBRE 2022</vt:lpstr>
      <vt:lpstr> NUEVA COLECTORA DICIEMBRE 2022</vt:lpstr>
      <vt:lpstr>CARCULO</vt:lpstr>
      <vt:lpstr>Hoja3</vt:lpstr>
      <vt:lpstr>RC NUEVA</vt:lpstr>
      <vt:lpstr>Hoja1</vt:lpstr>
      <vt:lpstr>rd</vt:lpstr>
      <vt:lpstr>RST</vt:lpstr>
      <vt:lpstr>Hoja4</vt:lpstr>
      <vt:lpstr>Hoja2</vt:lpstr>
      <vt:lpstr>Hoja5</vt:lpstr>
      <vt:lpstr>' NUEVA COLECTORA DICIEMBRE 2022'!Títulos_a_imprimir</vt:lpstr>
      <vt:lpstr>'COLECTORA DICIEMBRE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2023-01-12T19:01:55Z</cp:lastPrinted>
  <dcterms:created xsi:type="dcterms:W3CDTF">2018-06-11T12:44:56Z</dcterms:created>
  <dcterms:modified xsi:type="dcterms:W3CDTF">2023-01-17T13:03:48Z</dcterms:modified>
</cp:coreProperties>
</file>