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urbi\Desktop\"/>
    </mc:Choice>
  </mc:AlternateContent>
  <xr:revisionPtr revIDLastSave="0" documentId="13_ncr:1_{9E6FCB01-DF79-40D2-8435-E79FE8B0438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LECTORA ENERO 2023" sheetId="1" r:id="rId1"/>
    <sheet name=" NUEVA COLECTORA ENERO 2023" sheetId="2" r:id="rId2"/>
    <sheet name="Hoja2" sheetId="8" r:id="rId3"/>
    <sheet name="Hoja5" sheetId="11" r:id="rId4"/>
  </sheets>
  <externalReferences>
    <externalReference r:id="rId5"/>
    <externalReference r:id="rId6"/>
  </externalReferences>
  <definedNames>
    <definedName name="_xlnm.Print_Titles" localSheetId="1">' NUEVA COLECTORA ENERO 2023'!$1:$11</definedName>
    <definedName name="_xlnm.Print_Titles" localSheetId="0">'COLECTORA ENERO 2023'!$1:$9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2" i="1"/>
  <c r="G23" i="1" s="1"/>
  <c r="G24" i="1" s="1"/>
  <c r="G25" i="1" s="1"/>
  <c r="G26" i="1" s="1"/>
  <c r="G13" i="1"/>
  <c r="G14" i="1" s="1"/>
  <c r="G15" i="1" s="1"/>
  <c r="G16" i="1" s="1"/>
  <c r="G17" i="1" s="1"/>
  <c r="G18" i="1" s="1"/>
  <c r="G19" i="1" s="1"/>
  <c r="G20" i="1" s="1"/>
  <c r="G21" i="1" s="1"/>
  <c r="G12" i="1"/>
  <c r="G11" i="1"/>
  <c r="G28" i="1" l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12" i="2"/>
  <c r="E51" i="1" l="1"/>
  <c r="E54" i="1" s="1"/>
  <c r="G10" i="1"/>
  <c r="E44" i="2" l="1"/>
  <c r="F54" i="1" l="1"/>
  <c r="G13" i="2" l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F44" i="2"/>
</calcChain>
</file>

<file path=xl/sharedStrings.xml><?xml version="1.0" encoding="utf-8"?>
<sst xmlns="http://schemas.openxmlformats.org/spreadsheetml/2006/main" count="65" uniqueCount="46">
  <si>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</si>
  <si>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</si>
  <si>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</si>
  <si>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</si>
  <si>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</si>
  <si>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</si>
  <si>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</si>
  <si>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</si>
  <si>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</si>
  <si>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</si>
  <si>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</si>
  <si>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</si>
  <si>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</si>
  <si>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</si>
  <si>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</si>
  <si>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</si>
  <si>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</si>
  <si>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</si>
  <si>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</si>
  <si>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</si>
  <si>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</si>
  <si>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</si>
  <si>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</si>
  <si>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</si>
  <si>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</si>
  <si>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</si>
  <si>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 xml:space="preserve">                                            Licda Ruth Garcia</t>
  </si>
  <si>
    <t xml:space="preserve">                                      Contadora  General</t>
  </si>
  <si>
    <t xml:space="preserve">                                          Revisado por</t>
  </si>
  <si>
    <t>Nota De Debito</t>
  </si>
  <si>
    <t>Pago Aquiler de Guagua Medio Ambiente</t>
  </si>
  <si>
    <t xml:space="preserve"> </t>
  </si>
  <si>
    <t>Del 01 al 31 de Enero 2023</t>
  </si>
  <si>
    <t>Del 01 a 31 de Enero 2023</t>
  </si>
  <si>
    <t>LIB-74</t>
  </si>
  <si>
    <t>LIB-76</t>
  </si>
  <si>
    <t>Pago Vacaciones a Persona Disvinculado</t>
  </si>
  <si>
    <t>Pago Iidemnizacion a Persona Disvinculado</t>
  </si>
  <si>
    <t>Pago Aquiler de Guagua Salud Publica</t>
  </si>
  <si>
    <t>R-000023</t>
  </si>
  <si>
    <t>R-000021</t>
  </si>
  <si>
    <t>R-000022</t>
  </si>
  <si>
    <t>R-000024</t>
  </si>
  <si>
    <t>DP No Omsa</t>
  </si>
  <si>
    <t>Pago Aquiler de Guagua Instituto Agrario (IAD)</t>
  </si>
  <si>
    <t>R-000025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</si>
</sst>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i/>
      <sz val="11"/>
      <color theme="1"/>
      <name val="Garamond"/>
      <family val="1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i/>
      <sz val="13"/>
      <color theme="1"/>
      <name val="Garamond"/>
      <family val="1"/>
    </font>
    <font>
      <sz val="11"/>
      <color theme="1"/>
      <name val="Garamond"/>
      <family val="1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6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43" fontId="23" fillId="33" borderId="11" xfId="1" applyFont="1" applyFill="1" applyBorder="1"/>
    <xf numFmtId="43" fontId="24" fillId="33" borderId="11" xfId="1" applyFont="1" applyFill="1" applyBorder="1"/>
    <xf numFmtId="43" fontId="31" fillId="33" borderId="12" xfId="1" applyFont="1" applyFill="1" applyBorder="1" applyAlignment="1">
      <alignment horizontal="center"/>
    </xf>
    <xf numFmtId="43" fontId="27" fillId="0" borderId="0" xfId="0" applyNumberFormat="1" applyFont="1"/>
    <xf numFmtId="0" fontId="31" fillId="33" borderId="13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43" fontId="23" fillId="33" borderId="14" xfId="1" applyFont="1" applyFill="1" applyBorder="1"/>
    <xf numFmtId="43" fontId="22" fillId="33" borderId="15" xfId="1" applyFont="1" applyFill="1" applyBorder="1" applyAlignment="1">
      <alignment horizontal="center"/>
    </xf>
    <xf numFmtId="43" fontId="27" fillId="0" borderId="0" xfId="0" applyNumberFormat="1" applyFont="1" applyFill="1"/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22" fillId="33" borderId="13" xfId="0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43" fontId="22" fillId="33" borderId="16" xfId="1" applyFont="1" applyFill="1" applyBorder="1" applyAlignment="1">
      <alignment horizontal="center"/>
    </xf>
    <xf numFmtId="43" fontId="22" fillId="0" borderId="0" xfId="1" applyFont="1" applyFill="1"/>
    <xf numFmtId="0" fontId="29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43" fontId="26" fillId="0" borderId="0" xfId="1" applyFont="1"/>
    <xf numFmtId="0" fontId="37" fillId="0" borderId="0" xfId="0" applyFont="1"/>
    <xf numFmtId="43" fontId="29" fillId="33" borderId="14" xfId="1" applyFont="1" applyFill="1" applyBorder="1"/>
    <xf numFmtId="0" fontId="37" fillId="0" borderId="0" xfId="0" applyFont="1" applyFill="1"/>
    <xf numFmtId="43" fontId="37" fillId="0" borderId="0" xfId="1" applyFont="1" applyFill="1"/>
    <xf numFmtId="43" fontId="37" fillId="0" borderId="0" xfId="0" applyNumberFormat="1" applyFont="1"/>
    <xf numFmtId="0" fontId="3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43" fontId="22" fillId="0" borderId="0" xfId="0" applyNumberFormat="1" applyFont="1" applyFill="1" applyBorder="1" applyAlignment="1">
      <alignment horizontal="center"/>
    </xf>
    <xf numFmtId="43" fontId="22" fillId="0" borderId="0" xfId="1" applyFont="1" applyFill="1" applyBorder="1" applyAlignment="1">
      <alignment horizontal="center"/>
    </xf>
    <xf numFmtId="43" fontId="22" fillId="0" borderId="0" xfId="1" applyFont="1" applyFill="1" applyBorder="1"/>
    <xf numFmtId="0" fontId="3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3" fontId="23" fillId="0" borderId="0" xfId="1" applyFont="1" applyFill="1"/>
    <xf numFmtId="43" fontId="37" fillId="0" borderId="0" xfId="0" applyNumberFormat="1" applyFont="1" applyFill="1"/>
    <xf numFmtId="43" fontId="37" fillId="0" borderId="0" xfId="1" applyFont="1" applyAlignment="1">
      <alignment horizontal="center"/>
    </xf>
    <xf numFmtId="43" fontId="37" fillId="0" borderId="0" xfId="0" applyNumberFormat="1" applyFont="1" applyAlignment="1">
      <alignment horizontal="center"/>
    </xf>
    <xf numFmtId="43" fontId="1" fillId="0" borderId="0" xfId="1" applyFont="1" applyFill="1"/>
    <xf numFmtId="43" fontId="26" fillId="0" borderId="0" xfId="1" applyFont="1" applyFill="1" applyAlignment="1">
      <alignment horizontal="left"/>
    </xf>
    <xf numFmtId="43" fontId="22" fillId="33" borderId="14" xfId="1" applyFont="1" applyFill="1" applyBorder="1" applyAlignment="1">
      <alignment horizontal="center"/>
    </xf>
    <xf numFmtId="0" fontId="31" fillId="33" borderId="17" xfId="0" applyFont="1" applyFill="1" applyBorder="1" applyAlignment="1">
      <alignment horizontal="center"/>
    </xf>
    <xf numFmtId="0" fontId="22" fillId="33" borderId="18" xfId="0" applyFont="1" applyFill="1" applyBorder="1" applyAlignment="1">
      <alignment horizontal="center"/>
    </xf>
    <xf numFmtId="43" fontId="22" fillId="33" borderId="18" xfId="1" applyFont="1" applyFill="1" applyBorder="1" applyAlignment="1">
      <alignment horizontal="center"/>
    </xf>
    <xf numFmtId="43" fontId="22" fillId="33" borderId="19" xfId="1" applyFont="1" applyFill="1" applyBorder="1" applyAlignment="1">
      <alignment horizontal="center"/>
    </xf>
    <xf numFmtId="0" fontId="32" fillId="34" borderId="20" xfId="0" applyFont="1" applyFill="1" applyBorder="1" applyAlignment="1">
      <alignment horizontal="center"/>
    </xf>
    <xf numFmtId="0" fontId="22" fillId="34" borderId="21" xfId="0" applyFont="1" applyFill="1" applyBorder="1" applyAlignment="1">
      <alignment horizontal="center"/>
    </xf>
    <xf numFmtId="0" fontId="30" fillId="34" borderId="21" xfId="0" applyFont="1" applyFill="1" applyBorder="1" applyAlignment="1">
      <alignment horizontal="center"/>
    </xf>
    <xf numFmtId="43" fontId="31" fillId="34" borderId="22" xfId="1" applyFont="1" applyFill="1" applyBorder="1"/>
    <xf numFmtId="14" fontId="37" fillId="0" borderId="23" xfId="0" applyNumberFormat="1" applyFont="1" applyFill="1" applyBorder="1" applyAlignment="1">
      <alignment horizontal="center"/>
    </xf>
    <xf numFmtId="43" fontId="37" fillId="0" borderId="23" xfId="1" applyFont="1" applyFill="1" applyBorder="1"/>
    <xf numFmtId="0" fontId="37" fillId="0" borderId="23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left"/>
    </xf>
    <xf numFmtId="0" fontId="37" fillId="0" borderId="23" xfId="0" applyFont="1" applyBorder="1" applyAlignment="1">
      <alignment horizontal="center"/>
    </xf>
    <xf numFmtId="0" fontId="37" fillId="0" borderId="23" xfId="0" applyFont="1" applyBorder="1" applyAlignment="1">
      <alignment horizontal="left"/>
    </xf>
    <xf numFmtId="43" fontId="22" fillId="0" borderId="0" xfId="1" applyFont="1" applyFill="1" applyAlignment="1">
      <alignment horizontal="center"/>
    </xf>
    <xf numFmtId="43" fontId="26" fillId="0" borderId="0" xfId="1" applyFont="1" applyFill="1"/>
    <xf numFmtId="43" fontId="25" fillId="0" borderId="0" xfId="1" applyFont="1" applyFill="1" applyAlignment="1">
      <alignment horizontal="center"/>
    </xf>
    <xf numFmtId="43" fontId="32" fillId="0" borderId="0" xfId="1" applyFont="1" applyFill="1"/>
    <xf numFmtId="43" fontId="25" fillId="0" borderId="0" xfId="1" applyFont="1" applyFill="1" applyBorder="1"/>
    <xf numFmtId="14" fontId="36" fillId="33" borderId="20" xfId="0" applyNumberFormat="1" applyFont="1" applyFill="1" applyBorder="1" applyAlignment="1">
      <alignment horizontal="center" vertical="center"/>
    </xf>
    <xf numFmtId="0" fontId="30" fillId="33" borderId="21" xfId="0" applyFont="1" applyFill="1" applyBorder="1" applyAlignment="1">
      <alignment horizontal="center" vertical="center"/>
    </xf>
    <xf numFmtId="43" fontId="31" fillId="33" borderId="22" xfId="1" applyFont="1" applyFill="1" applyBorder="1" applyAlignment="1">
      <alignment vertical="center"/>
    </xf>
    <xf numFmtId="14" fontId="33" fillId="0" borderId="23" xfId="0" applyNumberFormat="1" applyFont="1" applyFill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5" fillId="0" borderId="23" xfId="0" applyFont="1" applyFill="1" applyBorder="1" applyAlignment="1">
      <alignment horizontal="center"/>
    </xf>
    <xf numFmtId="43" fontId="34" fillId="0" borderId="23" xfId="1" applyFont="1" applyFill="1" applyBorder="1"/>
    <xf numFmtId="0" fontId="34" fillId="0" borderId="23" xfId="0" applyFont="1" applyFill="1" applyBorder="1" applyAlignment="1">
      <alignment horizontal="center"/>
    </xf>
    <xf numFmtId="43" fontId="33" fillId="0" borderId="23" xfId="1" applyFont="1" applyFill="1" applyBorder="1" applyAlignment="1">
      <alignment horizontal="center"/>
    </xf>
    <xf numFmtId="43" fontId="33" fillId="0" borderId="23" xfId="1" applyFont="1" applyFill="1" applyBorder="1"/>
    <xf numFmtId="0" fontId="29" fillId="0" borderId="23" xfId="0" applyFont="1" applyFill="1" applyBorder="1" applyAlignment="1">
      <alignment horizontal="left"/>
    </xf>
    <xf numFmtId="0" fontId="29" fillId="0" borderId="23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43" fontId="30" fillId="33" borderId="21" xfId="1" applyFont="1" applyFill="1" applyBorder="1" applyAlignment="1">
      <alignment vertical="center"/>
    </xf>
    <xf numFmtId="43" fontId="35" fillId="0" borderId="23" xfId="1" applyFont="1" applyFill="1" applyBorder="1" applyAlignment="1">
      <alignment horizontal="left"/>
    </xf>
    <xf numFmtId="43" fontId="33" fillId="0" borderId="23" xfId="1" applyFont="1" applyFill="1" applyBorder="1" applyAlignment="1">
      <alignment horizontal="left"/>
    </xf>
    <xf numFmtId="43" fontId="31" fillId="33" borderId="21" xfId="1" applyFont="1" applyFill="1" applyBorder="1" applyAlignment="1">
      <alignment vertical="center"/>
    </xf>
    <xf numFmtId="43" fontId="29" fillId="0" borderId="0" xfId="1" applyFont="1"/>
    <xf numFmtId="43" fontId="37" fillId="0" borderId="0" xfId="1" applyFont="1"/>
    <xf numFmtId="43" fontId="22" fillId="0" borderId="0" xfId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33" borderId="10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30" fillId="33" borderId="12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30" fillId="33" borderId="13" xfId="0" applyFont="1" applyFill="1" applyBorder="1" applyAlignment="1">
      <alignment horizontal="center" vertical="center"/>
    </xf>
    <xf numFmtId="0" fontId="30" fillId="33" borderId="14" xfId="0" applyFont="1" applyFill="1" applyBorder="1" applyAlignment="1">
      <alignment horizontal="center" vertical="center"/>
    </xf>
    <xf numFmtId="0" fontId="30" fillId="33" borderId="15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371093</xdr:colOff>
      <xdr:row>0</xdr:row>
      <xdr:rowOff>1143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1548151</xdr:colOff>
      <xdr:row>0</xdr:row>
      <xdr:rowOff>77816</xdr:rowOff>
    </xdr:from>
    <xdr:to>
      <xdr:col>3</xdr:col>
      <xdr:colOff>2609850</xdr:colOff>
      <xdr:row>2</xdr:row>
      <xdr:rowOff>209550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167526" y="77816"/>
          <a:ext cx="1061699" cy="58893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2</xdr:col>
      <xdr:colOff>95250</xdr:colOff>
      <xdr:row>0</xdr:row>
      <xdr:rowOff>0</xdr:rowOff>
    </xdr:from>
    <xdr:to>
      <xdr:col>3</xdr:col>
      <xdr:colOff>466725</xdr:colOff>
      <xdr:row>3</xdr:row>
      <xdr:rowOff>38100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85925" y="0"/>
          <a:ext cx="14001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124205</xdr:colOff>
      <xdr:row>0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1266824</xdr:colOff>
      <xdr:row>0</xdr:row>
      <xdr:rowOff>103962</xdr:rowOff>
    </xdr:from>
    <xdr:to>
      <xdr:col>4</xdr:col>
      <xdr:colOff>542923</xdr:colOff>
      <xdr:row>3</xdr:row>
      <xdr:rowOff>114300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609974" y="103962"/>
          <a:ext cx="885824" cy="58183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133730</xdr:colOff>
      <xdr:row>0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0</xdr:row>
      <xdr:rowOff>19051</xdr:rowOff>
    </xdr:from>
    <xdr:to>
      <xdr:col>3</xdr:col>
      <xdr:colOff>66676</xdr:colOff>
      <xdr:row>4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5815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5815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5815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5815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467105</xdr:colOff>
      <xdr:row>0</xdr:row>
      <xdr:rowOff>1143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81977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COLECTORA%20OMS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%20FIMOVIT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Hoja1"/>
      <sheetName val="JUNIO 2022"/>
      <sheetName val="JULIO 2022"/>
      <sheetName val="AGOSTO 2022"/>
      <sheetName val="SEPTIEMBRE 2022"/>
      <sheetName val="OCTUBRE 2022"/>
      <sheetName val="NOVIEMBRE 2011"/>
      <sheetName val="DICIEMBRE 202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">
          <cell r="D28">
            <v>-11785915.750000015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5">
          <cell r="F25">
            <v>-6012191.049999997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1"/>
  <sheetViews>
    <sheetView topLeftCell="A14" workbookViewId="0">
      <selection activeCell="D32" sqref="D32"/>
    </sheetView>
  </sheetViews>
  <sheetFormatPr baseColWidth="10" defaultRowHeight="18" customHeight="1"/>
  <cols>
    <col min="1" max="1" width="11.42578125" style="57"/>
    <col min="2" max="2" width="12.42578125" style="67" customWidth="1"/>
    <col min="3" max="3" width="15.42578125" style="67" customWidth="1"/>
    <col min="4" max="4" width="40.85546875" style="67" customWidth="1"/>
    <col min="5" max="5" width="17" style="93" customWidth="1"/>
    <col min="6" max="6" width="16.28515625" style="60" customWidth="1"/>
    <col min="7" max="7" width="24.5703125" style="57" customWidth="1"/>
    <col min="8" max="8" width="13" style="57" bestFit="1" customWidth="1"/>
    <col min="9" max="9" width="12.42578125" style="57" bestFit="1" customWidth="1"/>
    <col min="10" max="10" width="12.42578125" style="113" bestFit="1" customWidth="1"/>
    <col min="11" max="16384" width="11.42578125" style="57"/>
  </cols>
  <sheetData>
    <row r="1" spans="2:10" s="53" customFormat="1" ht="18" customHeight="1">
      <c r="B1" s="54"/>
      <c r="C1" s="55"/>
      <c r="D1" s="54"/>
      <c r="E1" s="91"/>
      <c r="F1" s="27"/>
      <c r="G1" s="28"/>
      <c r="J1" s="112"/>
    </row>
    <row r="2" spans="2:10" s="53" customFormat="1" ht="18" customHeight="1">
      <c r="B2" s="54"/>
      <c r="C2" s="55"/>
      <c r="D2" s="54"/>
      <c r="E2" s="91"/>
      <c r="F2" s="27"/>
      <c r="G2" s="28"/>
      <c r="J2" s="112"/>
    </row>
    <row r="3" spans="2:10" s="53" customFormat="1" ht="18" customHeight="1">
      <c r="B3" s="54"/>
      <c r="C3" s="55"/>
      <c r="D3" s="54"/>
      <c r="E3" s="91"/>
      <c r="F3" s="27"/>
      <c r="G3" s="28"/>
      <c r="J3" s="112"/>
    </row>
    <row r="4" spans="2:10" s="53" customFormat="1" ht="18" customHeight="1">
      <c r="B4" s="117" t="s">
        <v>9</v>
      </c>
      <c r="C4" s="117"/>
      <c r="D4" s="117"/>
      <c r="E4" s="117"/>
      <c r="F4" s="117"/>
      <c r="G4" s="117"/>
      <c r="J4" s="112"/>
    </row>
    <row r="5" spans="2:10" s="53" customFormat="1" ht="18" customHeight="1">
      <c r="B5" s="117" t="s">
        <v>8</v>
      </c>
      <c r="C5" s="117"/>
      <c r="D5" s="117"/>
      <c r="E5" s="117"/>
      <c r="F5" s="117"/>
      <c r="G5" s="117"/>
      <c r="J5" s="112"/>
    </row>
    <row r="6" spans="2:10" s="53" customFormat="1" ht="18" customHeight="1" thickBot="1">
      <c r="B6" s="117" t="s">
        <v>33</v>
      </c>
      <c r="C6" s="117"/>
      <c r="D6" s="117"/>
      <c r="E6" s="117"/>
      <c r="F6" s="117"/>
      <c r="G6" s="117"/>
      <c r="J6" s="112"/>
    </row>
    <row r="7" spans="2:10" ht="18" customHeight="1" thickBot="1">
      <c r="B7" s="118" t="s">
        <v>7</v>
      </c>
      <c r="C7" s="119"/>
      <c r="D7" s="119"/>
      <c r="E7" s="119"/>
      <c r="F7" s="119"/>
      <c r="G7" s="120"/>
    </row>
    <row r="8" spans="2:10" ht="18" customHeight="1" thickBot="1">
      <c r="B8" s="41"/>
      <c r="C8" s="42"/>
      <c r="D8" s="43"/>
      <c r="E8" s="44"/>
      <c r="F8" s="58"/>
      <c r="G8" s="45" t="s">
        <v>6</v>
      </c>
    </row>
    <row r="9" spans="2:10" ht="18" customHeight="1">
      <c r="B9" s="76" t="s">
        <v>0</v>
      </c>
      <c r="C9" s="77" t="s">
        <v>13</v>
      </c>
      <c r="D9" s="77" t="s">
        <v>2</v>
      </c>
      <c r="E9" s="78" t="s">
        <v>3</v>
      </c>
      <c r="F9" s="78" t="s">
        <v>4</v>
      </c>
      <c r="G9" s="79" t="s">
        <v>5</v>
      </c>
    </row>
    <row r="10" spans="2:10" s="59" customFormat="1" ht="18" customHeight="1">
      <c r="B10" s="84">
        <v>44926</v>
      </c>
      <c r="C10" s="88"/>
      <c r="D10" s="86" t="s">
        <v>6</v>
      </c>
      <c r="E10" s="85"/>
      <c r="F10" s="85"/>
      <c r="G10" s="85">
        <f>+'[1]DICIEMBRE 2022'!$D$28</f>
        <v>-11785915.750000015</v>
      </c>
      <c r="J10" s="60"/>
    </row>
    <row r="11" spans="2:10" s="59" customFormat="1" ht="18" customHeight="1">
      <c r="B11" s="84">
        <v>44927</v>
      </c>
      <c r="C11" s="86"/>
      <c r="D11" s="87"/>
      <c r="E11" s="85">
        <v>0</v>
      </c>
      <c r="F11" s="85"/>
      <c r="G11" s="85">
        <f>SUM(G10+E11-F11)</f>
        <v>-11785915.750000015</v>
      </c>
      <c r="J11" s="60"/>
    </row>
    <row r="12" spans="2:10" s="59" customFormat="1" ht="18" customHeight="1">
      <c r="B12" s="84">
        <v>44928</v>
      </c>
      <c r="C12" s="88"/>
      <c r="D12" s="87"/>
      <c r="E12" s="85">
        <v>138830</v>
      </c>
      <c r="F12" s="85"/>
      <c r="G12" s="85">
        <f>SUM(G11+E12)</f>
        <v>-11647085.750000015</v>
      </c>
      <c r="J12" s="60"/>
    </row>
    <row r="13" spans="2:10" s="59" customFormat="1" ht="18" customHeight="1">
      <c r="B13" s="84">
        <v>44929</v>
      </c>
      <c r="C13" s="88"/>
      <c r="D13" s="89"/>
      <c r="E13" s="85">
        <v>473445</v>
      </c>
      <c r="F13" s="85"/>
      <c r="G13" s="85">
        <f t="shared" ref="G13:G26" si="0">SUM(G12+E13)</f>
        <v>-11173640.750000015</v>
      </c>
      <c r="J13" s="60"/>
    </row>
    <row r="14" spans="2:10" s="59" customFormat="1" ht="18" customHeight="1">
      <c r="B14" s="84">
        <v>44929</v>
      </c>
      <c r="C14" s="88" t="s">
        <v>39</v>
      </c>
      <c r="D14" s="89" t="s">
        <v>38</v>
      </c>
      <c r="E14" s="85">
        <v>560000</v>
      </c>
      <c r="F14" s="85"/>
      <c r="G14" s="85">
        <f t="shared" si="0"/>
        <v>-10613640.750000015</v>
      </c>
      <c r="J14" s="60"/>
    </row>
    <row r="15" spans="2:10" s="59" customFormat="1" ht="18" customHeight="1">
      <c r="B15" s="84">
        <v>44930</v>
      </c>
      <c r="C15" s="88"/>
      <c r="D15" s="89"/>
      <c r="E15" s="85">
        <v>431380</v>
      </c>
      <c r="F15" s="85"/>
      <c r="G15" s="85">
        <f t="shared" si="0"/>
        <v>-10182260.750000015</v>
      </c>
      <c r="J15" s="60"/>
    </row>
    <row r="16" spans="2:10" s="59" customFormat="1" ht="18" customHeight="1">
      <c r="B16" s="84">
        <v>44931</v>
      </c>
      <c r="C16" s="88"/>
      <c r="D16" s="89"/>
      <c r="E16" s="85">
        <v>488650</v>
      </c>
      <c r="F16" s="85"/>
      <c r="G16" s="85">
        <f t="shared" si="0"/>
        <v>-9693610.7500000149</v>
      </c>
      <c r="J16" s="60"/>
    </row>
    <row r="17" spans="2:10" s="59" customFormat="1" ht="18" customHeight="1">
      <c r="B17" s="84">
        <v>44931</v>
      </c>
      <c r="C17" s="88"/>
      <c r="D17" s="106" t="s">
        <v>43</v>
      </c>
      <c r="E17" s="85">
        <v>14136</v>
      </c>
      <c r="F17" s="85"/>
      <c r="G17" s="85">
        <f t="shared" si="0"/>
        <v>-9679474.7500000149</v>
      </c>
      <c r="J17" s="60"/>
    </row>
    <row r="18" spans="2:10" ht="18" customHeight="1">
      <c r="B18" s="84">
        <v>44932</v>
      </c>
      <c r="C18" s="88"/>
      <c r="D18" s="89"/>
      <c r="E18" s="85">
        <v>472785</v>
      </c>
      <c r="F18" s="85"/>
      <c r="G18" s="85">
        <f t="shared" si="0"/>
        <v>-9206689.7500000149</v>
      </c>
    </row>
    <row r="19" spans="2:10" ht="18" customHeight="1">
      <c r="B19" s="84">
        <v>44932</v>
      </c>
      <c r="C19" s="88" t="s">
        <v>40</v>
      </c>
      <c r="D19" s="89" t="s">
        <v>38</v>
      </c>
      <c r="E19" s="85">
        <v>560000</v>
      </c>
      <c r="F19" s="85"/>
      <c r="G19" s="85">
        <f t="shared" si="0"/>
        <v>-8646689.7500000149</v>
      </c>
    </row>
    <row r="20" spans="2:10" ht="18" customHeight="1">
      <c r="B20" s="84">
        <v>44932</v>
      </c>
      <c r="C20" s="88" t="s">
        <v>41</v>
      </c>
      <c r="D20" s="89" t="s">
        <v>30</v>
      </c>
      <c r="E20" s="85">
        <v>2145000</v>
      </c>
      <c r="F20" s="85"/>
      <c r="G20" s="85">
        <f t="shared" si="0"/>
        <v>-6501689.7500000149</v>
      </c>
    </row>
    <row r="21" spans="2:10" ht="18" customHeight="1">
      <c r="B21" s="84">
        <v>44932</v>
      </c>
      <c r="C21" s="88" t="s">
        <v>42</v>
      </c>
      <c r="D21" s="89" t="s">
        <v>38</v>
      </c>
      <c r="E21" s="85">
        <v>1200000</v>
      </c>
      <c r="F21" s="85"/>
      <c r="G21" s="85">
        <f t="shared" si="0"/>
        <v>-5301689.7500000149</v>
      </c>
    </row>
    <row r="22" spans="2:10" ht="18" customHeight="1">
      <c r="B22" s="84">
        <v>44933</v>
      </c>
      <c r="C22" s="86"/>
      <c r="D22" s="86"/>
      <c r="E22" s="85">
        <v>257890</v>
      </c>
      <c r="F22" s="85"/>
      <c r="G22" s="85">
        <f t="shared" si="0"/>
        <v>-5043799.7500000149</v>
      </c>
    </row>
    <row r="23" spans="2:10" ht="18" customHeight="1">
      <c r="B23" s="84">
        <v>44934</v>
      </c>
      <c r="C23" s="86"/>
      <c r="D23" s="88"/>
      <c r="E23" s="85">
        <v>135020</v>
      </c>
      <c r="F23" s="85"/>
      <c r="G23" s="85">
        <f t="shared" si="0"/>
        <v>-4908779.7500000149</v>
      </c>
    </row>
    <row r="24" spans="2:10" ht="18" customHeight="1">
      <c r="B24" s="84">
        <v>44935</v>
      </c>
      <c r="C24" s="88"/>
      <c r="D24" s="87"/>
      <c r="E24" s="85">
        <v>186150</v>
      </c>
      <c r="F24" s="85"/>
      <c r="G24" s="85">
        <f t="shared" si="0"/>
        <v>-4722629.7500000149</v>
      </c>
    </row>
    <row r="25" spans="2:10" ht="18" customHeight="1">
      <c r="B25" s="84">
        <v>44936</v>
      </c>
      <c r="C25" s="88"/>
      <c r="D25" s="89"/>
      <c r="E25" s="85">
        <v>597215</v>
      </c>
      <c r="F25" s="85"/>
      <c r="G25" s="85">
        <f t="shared" si="0"/>
        <v>-4125414.7500000149</v>
      </c>
    </row>
    <row r="26" spans="2:10" ht="18" customHeight="1">
      <c r="B26" s="84">
        <v>44936</v>
      </c>
      <c r="C26" s="88" t="s">
        <v>45</v>
      </c>
      <c r="D26" s="89" t="s">
        <v>44</v>
      </c>
      <c r="E26" s="85">
        <v>320000</v>
      </c>
      <c r="F26" s="85"/>
      <c r="G26" s="85">
        <f t="shared" si="0"/>
        <v>-3805414.7500000149</v>
      </c>
      <c r="H26" s="61"/>
    </row>
    <row r="27" spans="2:10" ht="18" customHeight="1">
      <c r="B27" s="84">
        <v>44936</v>
      </c>
      <c r="C27" s="88"/>
      <c r="D27" s="106" t="s">
        <v>29</v>
      </c>
      <c r="E27" s="85"/>
      <c r="F27" s="85">
        <v>165</v>
      </c>
      <c r="G27" s="85">
        <f>SUM(G26+E27-F27)</f>
        <v>-3805579.7500000149</v>
      </c>
    </row>
    <row r="28" spans="2:10" ht="18" customHeight="1">
      <c r="B28" s="84">
        <v>44937</v>
      </c>
      <c r="C28" s="86"/>
      <c r="D28" s="88"/>
      <c r="E28" s="85">
        <v>549780</v>
      </c>
      <c r="F28" s="85"/>
      <c r="G28" s="85">
        <f t="shared" ref="G12:G40" si="1">SUM(G27+E28-F28)</f>
        <v>-3255799.7500000149</v>
      </c>
    </row>
    <row r="29" spans="2:10" ht="18" customHeight="1">
      <c r="B29" s="84">
        <v>44938</v>
      </c>
      <c r="C29" s="86"/>
      <c r="D29" s="88"/>
      <c r="E29" s="85">
        <v>517285</v>
      </c>
      <c r="F29" s="85"/>
      <c r="G29" s="85">
        <f t="shared" si="1"/>
        <v>-2738514.7500000149</v>
      </c>
    </row>
    <row r="30" spans="2:10" ht="18" customHeight="1">
      <c r="B30" s="84">
        <v>44939</v>
      </c>
      <c r="C30" s="86"/>
      <c r="D30" s="88"/>
      <c r="E30" s="85">
        <v>513520</v>
      </c>
      <c r="F30" s="85"/>
      <c r="G30" s="85">
        <f t="shared" si="1"/>
        <v>-2224994.7500000149</v>
      </c>
    </row>
    <row r="31" spans="2:10" ht="18" customHeight="1">
      <c r="B31" s="84">
        <v>44940</v>
      </c>
      <c r="C31" s="88"/>
      <c r="D31" s="89"/>
      <c r="E31" s="85">
        <v>241285</v>
      </c>
      <c r="F31" s="85"/>
      <c r="G31" s="85">
        <f t="shared" si="1"/>
        <v>-1983709.7500000149</v>
      </c>
    </row>
    <row r="32" spans="2:10" ht="18" customHeight="1">
      <c r="B32" s="84">
        <v>44941</v>
      </c>
      <c r="C32" s="86"/>
      <c r="D32" s="88"/>
      <c r="E32" s="85">
        <v>142920</v>
      </c>
      <c r="F32" s="85"/>
      <c r="G32" s="85">
        <f t="shared" si="1"/>
        <v>-1840789.7500000149</v>
      </c>
    </row>
    <row r="33" spans="2:7" ht="18" customHeight="1">
      <c r="B33" s="84">
        <v>44942</v>
      </c>
      <c r="C33" s="86"/>
      <c r="D33" s="86"/>
      <c r="E33" s="85">
        <v>601305</v>
      </c>
      <c r="F33" s="85"/>
      <c r="G33" s="85">
        <f t="shared" si="1"/>
        <v>-1239484.7500000149</v>
      </c>
    </row>
    <row r="34" spans="2:7" ht="18" customHeight="1">
      <c r="B34" s="84">
        <v>44943</v>
      </c>
      <c r="C34" s="88"/>
      <c r="D34" s="89"/>
      <c r="E34" s="85">
        <v>575405</v>
      </c>
      <c r="F34" s="85"/>
      <c r="G34" s="85">
        <f t="shared" si="1"/>
        <v>-664079.7500000149</v>
      </c>
    </row>
    <row r="35" spans="2:7" ht="18" customHeight="1">
      <c r="B35" s="84">
        <v>44944</v>
      </c>
      <c r="C35" s="88"/>
      <c r="D35" s="89"/>
      <c r="E35" s="85">
        <v>549655</v>
      </c>
      <c r="F35" s="85"/>
      <c r="G35" s="85">
        <f t="shared" si="1"/>
        <v>-114424.7500000149</v>
      </c>
    </row>
    <row r="36" spans="2:7" ht="18" customHeight="1">
      <c r="B36" s="84">
        <v>44945</v>
      </c>
      <c r="C36" s="88"/>
      <c r="D36" s="89"/>
      <c r="E36" s="85">
        <v>563230</v>
      </c>
      <c r="F36" s="85"/>
      <c r="G36" s="85">
        <f t="shared" si="1"/>
        <v>448805.2499999851</v>
      </c>
    </row>
    <row r="37" spans="2:7" ht="18" customHeight="1">
      <c r="B37" s="84">
        <v>44946</v>
      </c>
      <c r="C37" s="88"/>
      <c r="D37" s="89"/>
      <c r="E37" s="85">
        <v>1209209.6000000001</v>
      </c>
      <c r="F37" s="85"/>
      <c r="G37" s="85">
        <f t="shared" si="1"/>
        <v>1658014.8499999852</v>
      </c>
    </row>
    <row r="38" spans="2:7" ht="18" customHeight="1">
      <c r="B38" s="84">
        <v>44947</v>
      </c>
      <c r="C38" s="88"/>
      <c r="D38" s="89"/>
      <c r="E38" s="85">
        <v>182840</v>
      </c>
      <c r="F38" s="85"/>
      <c r="G38" s="85">
        <f t="shared" si="1"/>
        <v>1840854.8499999852</v>
      </c>
    </row>
    <row r="39" spans="2:7" ht="18" customHeight="1">
      <c r="B39" s="84">
        <v>44948</v>
      </c>
      <c r="C39" s="86"/>
      <c r="D39" s="86"/>
      <c r="E39" s="85">
        <v>137456</v>
      </c>
      <c r="F39" s="85"/>
      <c r="G39" s="85">
        <f t="shared" si="1"/>
        <v>1978310.8499999852</v>
      </c>
    </row>
    <row r="40" spans="2:7" ht="18" customHeight="1">
      <c r="B40" s="84">
        <v>44949</v>
      </c>
      <c r="C40" s="88"/>
      <c r="D40" s="89"/>
      <c r="E40" s="85">
        <v>615865</v>
      </c>
      <c r="F40" s="85"/>
      <c r="G40" s="85">
        <f t="shared" si="1"/>
        <v>2594175.8499999852</v>
      </c>
    </row>
    <row r="41" spans="2:7" ht="18" customHeight="1">
      <c r="B41" s="84">
        <v>44949</v>
      </c>
      <c r="C41" s="88"/>
      <c r="D41" s="106" t="s">
        <v>29</v>
      </c>
      <c r="E41" s="85"/>
      <c r="F41" s="85">
        <v>200</v>
      </c>
      <c r="G41" s="85">
        <f t="shared" ref="G12:G53" si="2">SUM(G40+E41-F41)</f>
        <v>2593975.8499999852</v>
      </c>
    </row>
    <row r="42" spans="2:7" ht="18" customHeight="1">
      <c r="B42" s="84">
        <v>44949</v>
      </c>
      <c r="C42" s="88" t="s">
        <v>34</v>
      </c>
      <c r="D42" s="89" t="s">
        <v>37</v>
      </c>
      <c r="E42" s="85"/>
      <c r="F42" s="85">
        <v>3526021.66</v>
      </c>
      <c r="G42" s="85">
        <f t="shared" si="2"/>
        <v>-932045.81000001496</v>
      </c>
    </row>
    <row r="43" spans="2:7" ht="18" customHeight="1">
      <c r="B43" s="84">
        <v>44949</v>
      </c>
      <c r="C43" s="88" t="s">
        <v>35</v>
      </c>
      <c r="D43" s="89" t="s">
        <v>36</v>
      </c>
      <c r="E43" s="85"/>
      <c r="F43" s="85">
        <v>632987.51</v>
      </c>
      <c r="G43" s="85">
        <f t="shared" si="2"/>
        <v>-1565033.320000015</v>
      </c>
    </row>
    <row r="44" spans="2:7" ht="18" customHeight="1">
      <c r="B44" s="84">
        <v>44950</v>
      </c>
      <c r="C44" s="88"/>
      <c r="D44" s="89"/>
      <c r="E44" s="85">
        <v>570440</v>
      </c>
      <c r="F44" s="85"/>
      <c r="G44" s="85">
        <f t="shared" si="2"/>
        <v>-994593.32000001497</v>
      </c>
    </row>
    <row r="45" spans="2:7" ht="18" customHeight="1">
      <c r="B45" s="84">
        <v>44951</v>
      </c>
      <c r="C45" s="88"/>
      <c r="D45" s="89"/>
      <c r="E45" s="85">
        <v>576040</v>
      </c>
      <c r="F45" s="85"/>
      <c r="G45" s="85">
        <f t="shared" si="2"/>
        <v>-418553.32000001497</v>
      </c>
    </row>
    <row r="46" spans="2:7" ht="18" customHeight="1">
      <c r="B46" s="84">
        <v>44952</v>
      </c>
      <c r="C46" s="88"/>
      <c r="D46" s="89"/>
      <c r="E46" s="85">
        <v>549110</v>
      </c>
      <c r="F46" s="85"/>
      <c r="G46" s="85">
        <f t="shared" si="2"/>
        <v>130556.67999998503</v>
      </c>
    </row>
    <row r="47" spans="2:7" ht="18" customHeight="1">
      <c r="B47" s="84">
        <v>44953</v>
      </c>
      <c r="C47" s="86"/>
      <c r="D47" s="86"/>
      <c r="E47" s="85">
        <v>552680</v>
      </c>
      <c r="F47" s="85"/>
      <c r="G47" s="85">
        <f t="shared" si="2"/>
        <v>683236.67999998503</v>
      </c>
    </row>
    <row r="48" spans="2:7" ht="18" customHeight="1">
      <c r="B48" s="84">
        <v>44954</v>
      </c>
      <c r="C48" s="86"/>
      <c r="D48" s="88"/>
      <c r="E48" s="85">
        <v>263930</v>
      </c>
      <c r="F48" s="85"/>
      <c r="G48" s="85">
        <f t="shared" si="2"/>
        <v>947166.67999998503</v>
      </c>
    </row>
    <row r="49" spans="2:10" ht="18" customHeight="1">
      <c r="B49" s="84">
        <v>44955</v>
      </c>
      <c r="C49" s="88"/>
      <c r="D49" s="89"/>
      <c r="E49" s="85">
        <v>120925</v>
      </c>
      <c r="F49" s="85"/>
      <c r="G49" s="85">
        <f t="shared" si="2"/>
        <v>1068091.679999985</v>
      </c>
    </row>
    <row r="50" spans="2:10" ht="18" customHeight="1">
      <c r="B50" s="84">
        <v>44956</v>
      </c>
      <c r="C50" s="88"/>
      <c r="D50" s="87"/>
      <c r="E50" s="85">
        <v>176385</v>
      </c>
      <c r="F50" s="85"/>
      <c r="G50" s="85">
        <f t="shared" si="2"/>
        <v>1244476.679999985</v>
      </c>
    </row>
    <row r="51" spans="2:10" ht="18" customHeight="1">
      <c r="B51" s="84">
        <v>44957</v>
      </c>
      <c r="C51" s="88"/>
      <c r="D51" s="87"/>
      <c r="E51" s="85">
        <f>530135+136685</f>
        <v>666820</v>
      </c>
      <c r="F51" s="85"/>
      <c r="G51" s="85">
        <f t="shared" si="2"/>
        <v>1911296.679999985</v>
      </c>
    </row>
    <row r="52" spans="2:10" ht="18" customHeight="1">
      <c r="B52" s="84">
        <v>44957</v>
      </c>
      <c r="C52" s="88"/>
      <c r="D52" s="106" t="s">
        <v>29</v>
      </c>
      <c r="E52" s="85"/>
      <c r="F52" s="85">
        <v>300</v>
      </c>
      <c r="G52" s="85">
        <f t="shared" si="2"/>
        <v>1910996.679999985</v>
      </c>
    </row>
    <row r="53" spans="2:10" ht="18" customHeight="1">
      <c r="B53" s="84">
        <v>44957</v>
      </c>
      <c r="C53" s="88"/>
      <c r="D53" s="106" t="s">
        <v>29</v>
      </c>
      <c r="E53" s="85"/>
      <c r="F53" s="85">
        <v>200</v>
      </c>
      <c r="G53" s="85">
        <f t="shared" si="2"/>
        <v>1910796.679999985</v>
      </c>
      <c r="I53" s="113"/>
    </row>
    <row r="54" spans="2:10" ht="18" customHeight="1" thickBot="1">
      <c r="B54" s="80"/>
      <c r="C54" s="81"/>
      <c r="D54" s="82" t="s">
        <v>11</v>
      </c>
      <c r="E54" s="111">
        <f>SUM(E11:E53)</f>
        <v>17856586.600000001</v>
      </c>
      <c r="F54" s="111">
        <f>SUM(F11:F53)</f>
        <v>4159874.17</v>
      </c>
      <c r="G54" s="83"/>
      <c r="I54" s="61"/>
    </row>
    <row r="55" spans="2:10" s="59" customFormat="1" ht="18" customHeight="1">
      <c r="B55" s="62"/>
      <c r="C55" s="63"/>
      <c r="D55" s="64"/>
      <c r="E55" s="65"/>
      <c r="F55" s="66"/>
      <c r="G55" s="66"/>
      <c r="J55" s="60"/>
    </row>
    <row r="56" spans="2:10" s="59" customFormat="1" ht="18" customHeight="1">
      <c r="B56" s="62"/>
      <c r="C56" s="63"/>
      <c r="D56" s="64"/>
      <c r="E56" s="65"/>
      <c r="F56" s="66"/>
      <c r="G56" s="66"/>
      <c r="J56" s="60"/>
    </row>
    <row r="57" spans="2:10" ht="18" customHeight="1">
      <c r="B57" s="24"/>
      <c r="C57" s="25"/>
      <c r="D57" s="26"/>
      <c r="E57" s="56"/>
      <c r="F57" s="46"/>
      <c r="G57" s="40"/>
    </row>
    <row r="58" spans="2:10" ht="18" customHeight="1">
      <c r="B58" s="121" t="s">
        <v>21</v>
      </c>
      <c r="C58" s="121"/>
      <c r="D58" s="47" t="s">
        <v>26</v>
      </c>
      <c r="E58" s="92"/>
      <c r="F58" s="116" t="s">
        <v>25</v>
      </c>
      <c r="G58" s="116"/>
    </row>
    <row r="59" spans="2:10" ht="18" customHeight="1">
      <c r="B59" s="122" t="s">
        <v>22</v>
      </c>
      <c r="C59" s="122"/>
      <c r="D59" s="47" t="s">
        <v>28</v>
      </c>
      <c r="E59" s="92" t="s">
        <v>31</v>
      </c>
      <c r="F59" s="115" t="s">
        <v>19</v>
      </c>
      <c r="G59" s="115"/>
    </row>
    <row r="60" spans="2:10" ht="18" customHeight="1">
      <c r="B60" s="116" t="s">
        <v>23</v>
      </c>
      <c r="C60" s="116"/>
      <c r="D60" s="48" t="s">
        <v>27</v>
      </c>
      <c r="E60" s="90"/>
      <c r="F60" s="114" t="s">
        <v>20</v>
      </c>
      <c r="G60" s="114"/>
    </row>
    <row r="61" spans="2:10" ht="18" customHeight="1">
      <c r="D61" s="68"/>
      <c r="E61" s="52"/>
      <c r="G61" s="61"/>
    </row>
    <row r="62" spans="2:10" ht="18" customHeight="1">
      <c r="D62" s="68"/>
      <c r="E62" s="69"/>
      <c r="F62" s="66"/>
      <c r="G62" s="70"/>
      <c r="H62" s="61"/>
    </row>
    <row r="63" spans="2:10" ht="18" customHeight="1">
      <c r="D63" s="71"/>
      <c r="F63" s="46"/>
      <c r="G63" s="61"/>
      <c r="H63" s="61"/>
    </row>
    <row r="64" spans="2:10" ht="18" customHeight="1">
      <c r="D64" s="71"/>
      <c r="G64" s="61"/>
    </row>
    <row r="73" spans="3:3" ht="18" customHeight="1">
      <c r="C73" s="71"/>
    </row>
    <row r="74" spans="3:3" ht="18" customHeight="1">
      <c r="C74" s="71"/>
    </row>
    <row r="75" spans="3:3" ht="18" customHeight="1">
      <c r="C75" s="71"/>
    </row>
    <row r="76" spans="3:3" ht="18" customHeight="1">
      <c r="C76" s="71"/>
    </row>
    <row r="77" spans="3:3" ht="18" customHeight="1">
      <c r="C77" s="71"/>
    </row>
    <row r="78" spans="3:3" ht="18" customHeight="1">
      <c r="C78" s="71"/>
    </row>
    <row r="79" spans="3:3" ht="18" customHeight="1">
      <c r="C79" s="71"/>
    </row>
    <row r="80" spans="3:3" ht="18" customHeight="1">
      <c r="C80" s="71"/>
    </row>
    <row r="81" spans="3:4" ht="18" customHeight="1">
      <c r="C81" s="71"/>
      <c r="D81" s="72"/>
    </row>
  </sheetData>
  <mergeCells count="10">
    <mergeCell ref="F60:G60"/>
    <mergeCell ref="F59:G59"/>
    <mergeCell ref="F58:G58"/>
    <mergeCell ref="B5:G5"/>
    <mergeCell ref="B4:G4"/>
    <mergeCell ref="B6:G6"/>
    <mergeCell ref="B7:G7"/>
    <mergeCell ref="B58:C58"/>
    <mergeCell ref="B59:C59"/>
    <mergeCell ref="B60:C60"/>
  </mergeCells>
  <phoneticPr fontId="38" type="noConversion"/>
  <pageMargins left="0" right="0" top="0" bottom="0" header="0.19685039370078741" footer="0.15748031496062992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6"/>
  <sheetViews>
    <sheetView tabSelected="1" workbookViewId="0">
      <selection activeCell="J43" sqref="J43"/>
    </sheetView>
  </sheetViews>
  <sheetFormatPr baseColWidth="10" defaultRowHeight="15"/>
  <cols>
    <col min="1" max="1" width="4" style="1" customWidth="1"/>
    <col min="2" max="2" width="11.7109375" style="11" customWidth="1"/>
    <col min="3" max="3" width="19.42578125" style="9" customWidth="1"/>
    <col min="4" max="4" width="24.140625" style="11" customWidth="1"/>
    <col min="5" max="5" width="15" style="7" customWidth="1"/>
    <col min="6" max="6" width="15.85546875" style="73" customWidth="1"/>
    <col min="7" max="7" width="24.42578125" style="1" customWidth="1"/>
    <col min="8" max="8" width="8" style="1" customWidth="1"/>
    <col min="9" max="9" width="14.140625" style="5" bestFit="1" customWidth="1"/>
    <col min="10" max="10" width="17" style="5" customWidth="1"/>
    <col min="11" max="11" width="26.42578125" style="5" customWidth="1"/>
    <col min="12" max="12" width="11.42578125" style="5"/>
    <col min="13" max="16384" width="11.42578125" style="1"/>
  </cols>
  <sheetData>
    <row r="1" spans="1:12">
      <c r="B1" s="10"/>
      <c r="C1" s="12"/>
      <c r="D1" s="10"/>
      <c r="E1" s="8"/>
      <c r="F1" s="8"/>
      <c r="G1" s="6"/>
    </row>
    <row r="2" spans="1:12">
      <c r="B2" s="10"/>
      <c r="C2" s="12"/>
      <c r="D2" s="10"/>
      <c r="E2" s="8"/>
      <c r="F2" s="8"/>
      <c r="G2" s="6"/>
    </row>
    <row r="3" spans="1:12">
      <c r="B3" s="10"/>
      <c r="C3" s="12"/>
      <c r="D3" s="10"/>
      <c r="E3" s="8"/>
      <c r="F3" s="8"/>
      <c r="G3" s="6"/>
    </row>
    <row r="4" spans="1:12" s="33" customFormat="1">
      <c r="B4" s="10"/>
      <c r="C4" s="12"/>
      <c r="D4" s="10"/>
      <c r="E4" s="8"/>
      <c r="F4" s="8"/>
      <c r="G4" s="6"/>
      <c r="I4" s="5"/>
      <c r="J4" s="5"/>
      <c r="K4" s="5"/>
      <c r="L4" s="5"/>
    </row>
    <row r="5" spans="1:12" ht="18.75">
      <c r="B5" s="117" t="s">
        <v>9</v>
      </c>
      <c r="C5" s="117"/>
      <c r="D5" s="117"/>
      <c r="E5" s="117"/>
      <c r="F5" s="117"/>
      <c r="G5" s="117"/>
    </row>
    <row r="6" spans="1:12" ht="18.75">
      <c r="B6" s="117" t="s">
        <v>8</v>
      </c>
      <c r="C6" s="117"/>
      <c r="D6" s="117"/>
      <c r="E6" s="117"/>
      <c r="F6" s="117"/>
      <c r="G6" s="117"/>
    </row>
    <row r="7" spans="1:12" ht="18.75">
      <c r="B7" s="117" t="s">
        <v>32</v>
      </c>
      <c r="C7" s="117"/>
      <c r="D7" s="117"/>
      <c r="E7" s="117"/>
      <c r="F7" s="117"/>
      <c r="G7" s="117"/>
    </row>
    <row r="8" spans="1:12" ht="16.5" thickBot="1">
      <c r="A8" s="13"/>
      <c r="B8" s="14"/>
      <c r="C8" s="15"/>
      <c r="D8" s="14"/>
      <c r="E8" s="16"/>
      <c r="F8" s="74"/>
      <c r="G8" s="17"/>
    </row>
    <row r="9" spans="1:12" ht="17.25" thickBot="1">
      <c r="A9" s="13"/>
      <c r="B9" s="123" t="s">
        <v>12</v>
      </c>
      <c r="C9" s="124"/>
      <c r="D9" s="124"/>
      <c r="E9" s="124"/>
      <c r="F9" s="124"/>
      <c r="G9" s="125"/>
    </row>
    <row r="10" spans="1:12" ht="16.5" thickBot="1">
      <c r="A10" s="13"/>
      <c r="B10" s="34"/>
      <c r="C10" s="36"/>
      <c r="D10" s="35"/>
      <c r="E10" s="37"/>
      <c r="F10" s="38"/>
      <c r="G10" s="39" t="s">
        <v>6</v>
      </c>
    </row>
    <row r="11" spans="1:12" ht="15.75">
      <c r="A11" s="13"/>
      <c r="B11" s="49" t="s">
        <v>0</v>
      </c>
      <c r="C11" s="50" t="s">
        <v>1</v>
      </c>
      <c r="D11" s="43" t="s">
        <v>2</v>
      </c>
      <c r="E11" s="51" t="s">
        <v>3</v>
      </c>
      <c r="F11" s="75" t="s">
        <v>4</v>
      </c>
      <c r="G11" s="51" t="s">
        <v>5</v>
      </c>
    </row>
    <row r="12" spans="1:12" s="2" customFormat="1" ht="16.5" customHeight="1">
      <c r="A12" s="18"/>
      <c r="B12" s="98">
        <v>44926</v>
      </c>
      <c r="C12" s="99"/>
      <c r="D12" s="100" t="s">
        <v>6</v>
      </c>
      <c r="E12" s="101"/>
      <c r="F12" s="101"/>
      <c r="G12" s="109">
        <f>+'[2]DICIEMBRE 2022'!$F$25</f>
        <v>-6012191.049999997</v>
      </c>
      <c r="I12" s="5"/>
      <c r="J12" s="21"/>
      <c r="K12" s="5"/>
      <c r="L12" s="5"/>
    </row>
    <row r="13" spans="1:12" s="2" customFormat="1" ht="16.5" customHeight="1">
      <c r="A13" s="18"/>
      <c r="B13" s="98">
        <v>44927</v>
      </c>
      <c r="C13" s="99"/>
      <c r="D13" s="102"/>
      <c r="E13" s="103">
        <v>0</v>
      </c>
      <c r="F13" s="104"/>
      <c r="G13" s="110">
        <f>SUM(G12+E13-F13)</f>
        <v>-6012191.049999997</v>
      </c>
      <c r="I13" s="5"/>
      <c r="J13" s="5"/>
      <c r="K13" s="5"/>
      <c r="L13" s="5"/>
    </row>
    <row r="14" spans="1:12" s="2" customFormat="1" ht="16.5" customHeight="1">
      <c r="A14" s="18"/>
      <c r="B14" s="98">
        <v>44928</v>
      </c>
      <c r="C14" s="88"/>
      <c r="D14" s="87"/>
      <c r="E14" s="103">
        <v>76350</v>
      </c>
      <c r="F14" s="85"/>
      <c r="G14" s="110">
        <f t="shared" ref="G14:G43" si="0">SUM(G13+E14-F14)</f>
        <v>-5935841.049999997</v>
      </c>
      <c r="I14" s="5"/>
      <c r="J14" s="5"/>
      <c r="K14" s="5"/>
      <c r="L14" s="5"/>
    </row>
    <row r="15" spans="1:12" ht="15.75" customHeight="1">
      <c r="A15" s="13"/>
      <c r="B15" s="98">
        <v>44929</v>
      </c>
      <c r="C15" s="88"/>
      <c r="D15" s="89"/>
      <c r="E15" s="85">
        <v>273435</v>
      </c>
      <c r="F15" s="104"/>
      <c r="G15" s="110">
        <f t="shared" si="0"/>
        <v>-5662406.049999997</v>
      </c>
    </row>
    <row r="16" spans="1:12" s="33" customFormat="1" ht="15.75" customHeight="1">
      <c r="A16" s="13"/>
      <c r="B16" s="98">
        <v>44930</v>
      </c>
      <c r="C16" s="88"/>
      <c r="D16" s="105"/>
      <c r="E16" s="104">
        <v>265140</v>
      </c>
      <c r="F16" s="104"/>
      <c r="G16" s="110">
        <f t="shared" si="0"/>
        <v>-5397266.049999997</v>
      </c>
      <c r="I16" s="5"/>
      <c r="J16" s="5"/>
      <c r="K16" s="5"/>
      <c r="L16" s="5"/>
    </row>
    <row r="17" spans="1:12" s="33" customFormat="1" ht="15.75" customHeight="1">
      <c r="A17" s="13"/>
      <c r="B17" s="98">
        <v>44931</v>
      </c>
      <c r="C17" s="88"/>
      <c r="D17" s="89"/>
      <c r="E17" s="104">
        <v>282495</v>
      </c>
      <c r="F17" s="104"/>
      <c r="G17" s="110">
        <f t="shared" si="0"/>
        <v>-5114771.049999997</v>
      </c>
      <c r="I17" s="5"/>
      <c r="J17" s="5"/>
      <c r="K17" s="5"/>
      <c r="L17" s="5"/>
    </row>
    <row r="18" spans="1:12" ht="15.75">
      <c r="A18" s="13" t="s">
        <v>18</v>
      </c>
      <c r="B18" s="98">
        <v>44932</v>
      </c>
      <c r="C18" s="99"/>
      <c r="D18" s="99"/>
      <c r="E18" s="104">
        <v>284310</v>
      </c>
      <c r="F18" s="104"/>
      <c r="G18" s="110">
        <f t="shared" si="0"/>
        <v>-4830461.049999997</v>
      </c>
    </row>
    <row r="19" spans="1:12" s="33" customFormat="1" ht="15.75">
      <c r="A19" s="13"/>
      <c r="B19" s="98">
        <v>44933</v>
      </c>
      <c r="C19" s="88"/>
      <c r="D19" s="89"/>
      <c r="E19" s="104">
        <v>180605</v>
      </c>
      <c r="F19" s="85"/>
      <c r="G19" s="110">
        <f t="shared" si="0"/>
        <v>-4649856.049999997</v>
      </c>
      <c r="I19" s="5"/>
      <c r="J19" s="5"/>
      <c r="K19" s="5"/>
      <c r="L19" s="5"/>
    </row>
    <row r="20" spans="1:12" s="33" customFormat="1" ht="15.75">
      <c r="A20" s="13"/>
      <c r="B20" s="98">
        <v>44934</v>
      </c>
      <c r="C20" s="88"/>
      <c r="D20" s="89"/>
      <c r="E20" s="85">
        <v>75240</v>
      </c>
      <c r="F20" s="85"/>
      <c r="G20" s="110">
        <f t="shared" si="0"/>
        <v>-4574616.049999997</v>
      </c>
      <c r="I20" s="5"/>
      <c r="J20" s="5"/>
      <c r="K20" s="5"/>
      <c r="L20" s="5"/>
    </row>
    <row r="21" spans="1:12" s="33" customFormat="1" ht="15.75">
      <c r="A21" s="13"/>
      <c r="B21" s="98">
        <v>44935</v>
      </c>
      <c r="C21" s="88"/>
      <c r="D21" s="89"/>
      <c r="E21" s="85">
        <v>109530</v>
      </c>
      <c r="F21" s="85"/>
      <c r="G21" s="110">
        <f t="shared" si="0"/>
        <v>-4465086.049999997</v>
      </c>
      <c r="I21" s="5"/>
      <c r="J21" s="5"/>
      <c r="K21" s="5"/>
      <c r="L21" s="5"/>
    </row>
    <row r="22" spans="1:12" s="33" customFormat="1" ht="15.75">
      <c r="A22" s="13"/>
      <c r="B22" s="98">
        <v>44936</v>
      </c>
      <c r="C22" s="88"/>
      <c r="D22" s="89"/>
      <c r="E22" s="85">
        <v>327255</v>
      </c>
      <c r="F22" s="85"/>
      <c r="G22" s="110">
        <f t="shared" si="0"/>
        <v>-4137831.049999997</v>
      </c>
      <c r="I22" s="5"/>
      <c r="J22" s="5"/>
      <c r="K22" s="5"/>
      <c r="L22" s="5"/>
    </row>
    <row r="23" spans="1:12" s="33" customFormat="1" ht="15.75">
      <c r="A23" s="13"/>
      <c r="B23" s="98">
        <v>44937</v>
      </c>
      <c r="C23" s="88"/>
      <c r="D23" s="105"/>
      <c r="E23" s="85">
        <v>310410</v>
      </c>
      <c r="F23" s="104"/>
      <c r="G23" s="110">
        <f t="shared" si="0"/>
        <v>-3827421.049999997</v>
      </c>
      <c r="I23" s="5"/>
      <c r="J23" s="5"/>
      <c r="K23" s="5"/>
      <c r="L23" s="5"/>
    </row>
    <row r="24" spans="1:12" s="33" customFormat="1" ht="15.75">
      <c r="A24" s="13"/>
      <c r="B24" s="98">
        <v>44938</v>
      </c>
      <c r="C24" s="88"/>
      <c r="D24" s="105"/>
      <c r="E24" s="104">
        <v>322895</v>
      </c>
      <c r="F24" s="104"/>
      <c r="G24" s="110">
        <f t="shared" si="0"/>
        <v>-3504526.049999997</v>
      </c>
      <c r="I24" s="5"/>
      <c r="J24" s="5"/>
      <c r="K24" s="5"/>
      <c r="L24" s="5"/>
    </row>
    <row r="25" spans="1:12" s="33" customFormat="1" ht="15.75">
      <c r="A25" s="13"/>
      <c r="B25" s="98">
        <v>44939</v>
      </c>
      <c r="C25" s="88"/>
      <c r="D25" s="89"/>
      <c r="E25" s="104">
        <v>299430</v>
      </c>
      <c r="F25" s="104"/>
      <c r="G25" s="110">
        <f t="shared" si="0"/>
        <v>-3205096.049999997</v>
      </c>
      <c r="I25" s="5"/>
      <c r="J25" s="5"/>
      <c r="K25" s="5"/>
      <c r="L25" s="5"/>
    </row>
    <row r="26" spans="1:12" s="33" customFormat="1" ht="15.75">
      <c r="A26" s="13"/>
      <c r="B26" s="98">
        <v>44940</v>
      </c>
      <c r="C26" s="99"/>
      <c r="D26" s="106"/>
      <c r="E26" s="104">
        <v>177915</v>
      </c>
      <c r="F26" s="104"/>
      <c r="G26" s="110">
        <f t="shared" si="0"/>
        <v>-3027181.049999997</v>
      </c>
      <c r="I26" s="5"/>
      <c r="J26" s="5"/>
      <c r="K26" s="5"/>
      <c r="L26" s="5"/>
    </row>
    <row r="27" spans="1:12" s="33" customFormat="1" ht="15.75">
      <c r="A27" s="13"/>
      <c r="B27" s="98">
        <v>44941</v>
      </c>
      <c r="C27" s="88"/>
      <c r="D27" s="89"/>
      <c r="E27" s="104">
        <v>82395</v>
      </c>
      <c r="F27" s="85"/>
      <c r="G27" s="110">
        <f t="shared" si="0"/>
        <v>-2944786.049999997</v>
      </c>
      <c r="I27" s="5"/>
      <c r="J27" s="5"/>
      <c r="K27" s="5"/>
      <c r="L27" s="5"/>
    </row>
    <row r="28" spans="1:12" s="33" customFormat="1" ht="15.75">
      <c r="A28" s="13"/>
      <c r="B28" s="98">
        <v>44942</v>
      </c>
      <c r="C28" s="88"/>
      <c r="D28" s="89"/>
      <c r="E28" s="85">
        <v>341520</v>
      </c>
      <c r="F28" s="85"/>
      <c r="G28" s="110">
        <f t="shared" si="0"/>
        <v>-2603266.049999997</v>
      </c>
      <c r="I28" s="5"/>
      <c r="J28" s="5"/>
      <c r="K28" s="5"/>
      <c r="L28" s="5"/>
    </row>
    <row r="29" spans="1:12" s="33" customFormat="1" ht="15.75">
      <c r="A29" s="13"/>
      <c r="B29" s="98">
        <v>44943</v>
      </c>
      <c r="C29" s="88"/>
      <c r="D29" s="89"/>
      <c r="E29" s="85">
        <v>330390</v>
      </c>
      <c r="F29" s="85"/>
      <c r="G29" s="110">
        <f t="shared" si="0"/>
        <v>-2272876.049999997</v>
      </c>
      <c r="I29" s="5"/>
      <c r="J29" s="5"/>
      <c r="K29" s="5"/>
      <c r="L29" s="5"/>
    </row>
    <row r="30" spans="1:12" ht="15.75">
      <c r="A30" s="13"/>
      <c r="B30" s="98">
        <v>44944</v>
      </c>
      <c r="C30" s="88"/>
      <c r="D30" s="89"/>
      <c r="E30" s="85">
        <v>342015</v>
      </c>
      <c r="F30" s="104"/>
      <c r="G30" s="110">
        <f t="shared" si="0"/>
        <v>-1930861.049999997</v>
      </c>
    </row>
    <row r="31" spans="1:12" ht="15.75">
      <c r="A31" s="13"/>
      <c r="B31" s="98">
        <v>44945</v>
      </c>
      <c r="C31" s="102"/>
      <c r="D31" s="102"/>
      <c r="E31" s="104">
        <v>352275</v>
      </c>
      <c r="F31" s="104"/>
      <c r="G31" s="110">
        <f t="shared" si="0"/>
        <v>-1578586.049999997</v>
      </c>
    </row>
    <row r="32" spans="1:12" ht="15.75">
      <c r="A32" s="13"/>
      <c r="B32" s="98">
        <v>44946</v>
      </c>
      <c r="C32" s="99"/>
      <c r="D32" s="102"/>
      <c r="E32" s="104">
        <v>332220</v>
      </c>
      <c r="F32" s="104"/>
      <c r="G32" s="110">
        <f t="shared" si="0"/>
        <v>-1246366.049999997</v>
      </c>
    </row>
    <row r="33" spans="1:12" s="2" customFormat="1" ht="15.75">
      <c r="A33" s="18"/>
      <c r="B33" s="98">
        <v>44947</v>
      </c>
      <c r="C33" s="107"/>
      <c r="D33" s="102"/>
      <c r="E33" s="104">
        <v>140190</v>
      </c>
      <c r="F33" s="104"/>
      <c r="G33" s="110">
        <f t="shared" si="0"/>
        <v>-1106176.049999997</v>
      </c>
      <c r="I33" s="5"/>
      <c r="J33" s="5"/>
      <c r="K33" s="5"/>
      <c r="L33" s="5"/>
    </row>
    <row r="34" spans="1:12" s="2" customFormat="1" ht="15.75">
      <c r="A34" s="18"/>
      <c r="B34" s="98">
        <v>44948</v>
      </c>
      <c r="C34" s="88"/>
      <c r="D34" s="87"/>
      <c r="E34" s="104">
        <v>76245</v>
      </c>
      <c r="F34" s="85"/>
      <c r="G34" s="110">
        <f t="shared" si="0"/>
        <v>-1029931.049999997</v>
      </c>
      <c r="I34" s="5"/>
      <c r="J34" s="5"/>
      <c r="K34" s="5"/>
      <c r="L34" s="5"/>
    </row>
    <row r="35" spans="1:12" s="2" customFormat="1" ht="15.75">
      <c r="A35" s="18"/>
      <c r="B35" s="98">
        <v>44949</v>
      </c>
      <c r="C35" s="88"/>
      <c r="D35" s="89"/>
      <c r="E35" s="85">
        <v>345990</v>
      </c>
      <c r="F35" s="85"/>
      <c r="G35" s="110">
        <f t="shared" si="0"/>
        <v>-683941.04999999702</v>
      </c>
      <c r="I35" s="5"/>
      <c r="J35" s="5"/>
      <c r="K35" s="5"/>
      <c r="L35" s="5"/>
    </row>
    <row r="36" spans="1:12" s="2" customFormat="1" ht="15.75">
      <c r="A36" s="18"/>
      <c r="B36" s="98">
        <v>44950</v>
      </c>
      <c r="C36" s="102"/>
      <c r="D36" s="102"/>
      <c r="E36" s="85">
        <v>349490</v>
      </c>
      <c r="F36" s="104"/>
      <c r="G36" s="110">
        <f t="shared" si="0"/>
        <v>-334451.04999999702</v>
      </c>
      <c r="I36" s="5"/>
      <c r="J36" s="5"/>
      <c r="K36" s="5"/>
      <c r="L36" s="5"/>
    </row>
    <row r="37" spans="1:12" s="2" customFormat="1" ht="15.75">
      <c r="A37" s="18"/>
      <c r="B37" s="98">
        <v>44951</v>
      </c>
      <c r="C37" s="88"/>
      <c r="D37" s="87"/>
      <c r="E37" s="104">
        <v>342570</v>
      </c>
      <c r="F37" s="85"/>
      <c r="G37" s="110">
        <f t="shared" si="0"/>
        <v>8118.9500000029802</v>
      </c>
      <c r="I37" s="5"/>
      <c r="J37" s="5"/>
      <c r="K37" s="5"/>
      <c r="L37" s="5"/>
    </row>
    <row r="38" spans="1:12" s="2" customFormat="1" ht="15.75">
      <c r="A38" s="18"/>
      <c r="B38" s="98">
        <v>44952</v>
      </c>
      <c r="C38" s="88"/>
      <c r="D38" s="87"/>
      <c r="E38" s="85">
        <v>330095</v>
      </c>
      <c r="F38" s="85"/>
      <c r="G38" s="110">
        <f t="shared" si="0"/>
        <v>338213.95000000298</v>
      </c>
      <c r="I38" s="5"/>
      <c r="J38" s="5"/>
      <c r="K38" s="5"/>
      <c r="L38" s="5"/>
    </row>
    <row r="39" spans="1:12" s="2" customFormat="1" ht="15.75">
      <c r="A39" s="18"/>
      <c r="B39" s="98">
        <v>44953</v>
      </c>
      <c r="C39" s="88"/>
      <c r="D39" s="87"/>
      <c r="E39" s="85">
        <v>338105</v>
      </c>
      <c r="F39" s="85"/>
      <c r="G39" s="110">
        <f t="shared" si="0"/>
        <v>676318.95000000298</v>
      </c>
      <c r="I39" s="5"/>
      <c r="J39" s="5"/>
      <c r="K39" s="5"/>
      <c r="L39" s="5"/>
    </row>
    <row r="40" spans="1:12" s="2" customFormat="1" ht="15.75">
      <c r="A40" s="18"/>
      <c r="B40" s="98">
        <v>44954</v>
      </c>
      <c r="C40" s="88"/>
      <c r="D40" s="87"/>
      <c r="E40" s="85">
        <v>193425</v>
      </c>
      <c r="F40" s="85"/>
      <c r="G40" s="110">
        <f t="shared" si="0"/>
        <v>869743.95000000298</v>
      </c>
      <c r="I40" s="5"/>
      <c r="J40" s="5"/>
      <c r="K40" s="5"/>
      <c r="L40" s="5"/>
    </row>
    <row r="41" spans="1:12" s="2" customFormat="1" ht="15.75">
      <c r="A41" s="18"/>
      <c r="B41" s="98">
        <v>44955</v>
      </c>
      <c r="C41" s="88"/>
      <c r="D41" s="89"/>
      <c r="E41" s="85">
        <v>76635</v>
      </c>
      <c r="F41" s="85"/>
      <c r="G41" s="110">
        <f t="shared" si="0"/>
        <v>946378.95000000298</v>
      </c>
      <c r="I41" s="5"/>
      <c r="J41" s="5"/>
      <c r="K41" s="5"/>
      <c r="L41" s="5"/>
    </row>
    <row r="42" spans="1:12" s="2" customFormat="1" ht="15.75">
      <c r="A42" s="18"/>
      <c r="B42" s="98">
        <v>44956</v>
      </c>
      <c r="C42" s="102"/>
      <c r="D42" s="102"/>
      <c r="E42" s="85">
        <v>117690</v>
      </c>
      <c r="F42" s="104"/>
      <c r="G42" s="110">
        <f t="shared" si="0"/>
        <v>1064068.950000003</v>
      </c>
      <c r="I42" s="5"/>
      <c r="J42" s="5"/>
      <c r="K42" s="5"/>
      <c r="L42" s="5"/>
    </row>
    <row r="43" spans="1:12" s="2" customFormat="1" ht="15.75">
      <c r="A43" s="18"/>
      <c r="B43" s="98">
        <v>44957</v>
      </c>
      <c r="C43" s="88"/>
      <c r="D43" s="89"/>
      <c r="E43" s="104">
        <v>332520</v>
      </c>
      <c r="F43" s="85"/>
      <c r="G43" s="110">
        <f t="shared" si="0"/>
        <v>1396588.950000003</v>
      </c>
      <c r="I43" s="5"/>
      <c r="J43" s="5"/>
      <c r="K43" s="5"/>
      <c r="L43" s="5"/>
    </row>
    <row r="44" spans="1:12" ht="21" customHeight="1" thickBot="1">
      <c r="A44" s="13"/>
      <c r="B44" s="95"/>
      <c r="C44" s="96"/>
      <c r="D44" s="96" t="s">
        <v>11</v>
      </c>
      <c r="E44" s="108">
        <f>SUM(E13:E43)</f>
        <v>7408780</v>
      </c>
      <c r="F44" s="108">
        <f>SUM(F13:F43)</f>
        <v>0</v>
      </c>
      <c r="G44" s="97"/>
      <c r="I44" s="7"/>
      <c r="J44" s="7"/>
      <c r="K44" s="7"/>
      <c r="L44" s="7"/>
    </row>
    <row r="45" spans="1:12" s="2" customFormat="1" ht="21" customHeight="1">
      <c r="A45" s="18"/>
      <c r="B45" s="19"/>
      <c r="C45" s="20"/>
      <c r="D45" s="20"/>
      <c r="E45" s="21"/>
      <c r="F45" s="73"/>
      <c r="G45" s="21"/>
      <c r="I45" s="7"/>
      <c r="J45" s="7"/>
      <c r="K45" s="7"/>
      <c r="L45" s="7"/>
    </row>
    <row r="46" spans="1:12" ht="15" customHeight="1">
      <c r="A46" s="13"/>
      <c r="B46" s="23"/>
      <c r="C46" s="24"/>
      <c r="D46" s="25"/>
      <c r="E46" s="94"/>
      <c r="F46" s="27"/>
      <c r="G46" s="40"/>
      <c r="I46" s="7"/>
      <c r="J46" s="7"/>
      <c r="K46" s="7"/>
      <c r="L46" s="7"/>
    </row>
    <row r="47" spans="1:12" ht="15" customHeight="1">
      <c r="A47" s="13"/>
      <c r="B47" s="23"/>
      <c r="C47" s="24"/>
      <c r="D47" s="25"/>
      <c r="E47" s="94"/>
      <c r="F47" s="27"/>
      <c r="G47" s="40"/>
      <c r="I47" s="7"/>
      <c r="J47" s="7"/>
      <c r="K47" s="7"/>
      <c r="L47" s="7"/>
    </row>
    <row r="48" spans="1:12" ht="15" customHeight="1">
      <c r="A48" s="13"/>
      <c r="B48" s="121" t="s">
        <v>14</v>
      </c>
      <c r="C48" s="121"/>
      <c r="D48" s="47" t="s">
        <v>26</v>
      </c>
      <c r="E48" s="92"/>
      <c r="F48" s="116" t="s">
        <v>24</v>
      </c>
      <c r="G48" s="116"/>
      <c r="I48" s="7"/>
      <c r="J48" s="7"/>
      <c r="K48" s="7"/>
      <c r="L48" s="7"/>
    </row>
    <row r="49" spans="1:12" ht="15.75">
      <c r="A49" s="13"/>
      <c r="B49" s="122" t="s">
        <v>16</v>
      </c>
      <c r="C49" s="122"/>
      <c r="D49" s="47" t="s">
        <v>28</v>
      </c>
      <c r="E49" s="92"/>
      <c r="F49" s="115" t="s">
        <v>17</v>
      </c>
      <c r="G49" s="115"/>
      <c r="I49" s="7"/>
      <c r="J49" s="7"/>
      <c r="K49" s="7"/>
      <c r="L49" s="7"/>
    </row>
    <row r="50" spans="1:12" ht="15.75">
      <c r="A50" s="13"/>
      <c r="B50" s="116" t="s">
        <v>15</v>
      </c>
      <c r="C50" s="116"/>
      <c r="D50" s="48" t="s">
        <v>27</v>
      </c>
      <c r="E50" s="90"/>
      <c r="F50" s="114" t="s">
        <v>10</v>
      </c>
      <c r="G50" s="114"/>
      <c r="I50" s="7"/>
      <c r="J50" s="7"/>
      <c r="K50" s="7"/>
      <c r="L50" s="7"/>
    </row>
    <row r="51" spans="1:12" ht="15.75">
      <c r="A51" s="13"/>
      <c r="B51" s="22"/>
      <c r="C51" s="22"/>
      <c r="D51" s="22"/>
      <c r="E51" s="30"/>
      <c r="F51" s="29"/>
      <c r="G51" s="30"/>
      <c r="I51" s="7"/>
      <c r="J51" s="7"/>
      <c r="K51" s="7"/>
      <c r="L51" s="7"/>
    </row>
    <row r="52" spans="1:12" ht="15.75">
      <c r="A52" s="13"/>
      <c r="B52" s="22"/>
      <c r="C52" s="22"/>
      <c r="D52" s="22"/>
      <c r="E52" s="31"/>
      <c r="F52" s="29"/>
      <c r="G52" s="32"/>
      <c r="I52" s="7"/>
      <c r="J52" s="7"/>
      <c r="K52" s="7"/>
      <c r="L52" s="7"/>
    </row>
    <row r="53" spans="1:12" ht="15.75">
      <c r="A53" s="13"/>
      <c r="B53" s="22"/>
      <c r="C53" s="22"/>
      <c r="D53" s="22"/>
      <c r="E53" s="31"/>
      <c r="F53" s="31"/>
      <c r="G53" s="32"/>
      <c r="I53" s="7"/>
      <c r="J53" s="7"/>
      <c r="K53" s="7"/>
      <c r="L53" s="7"/>
    </row>
    <row r="54" spans="1:12" ht="15.75">
      <c r="A54" s="13"/>
      <c r="B54" s="22"/>
      <c r="C54" s="22"/>
      <c r="D54" s="22"/>
      <c r="E54" s="31"/>
      <c r="F54" s="31"/>
      <c r="G54" s="32"/>
      <c r="I54" s="7"/>
      <c r="J54" s="7"/>
      <c r="K54" s="7"/>
      <c r="L54" s="7"/>
    </row>
    <row r="55" spans="1:12" ht="15.75">
      <c r="A55" s="13"/>
      <c r="B55" s="22"/>
      <c r="C55" s="22"/>
      <c r="D55" s="22"/>
      <c r="E55" s="31"/>
      <c r="F55" s="31"/>
      <c r="G55" s="32"/>
      <c r="I55" s="7"/>
      <c r="J55" s="7"/>
      <c r="K55" s="7"/>
      <c r="L55" s="7"/>
    </row>
    <row r="56" spans="1:12" ht="15" customHeight="1">
      <c r="F56" s="31"/>
      <c r="G56" s="4"/>
      <c r="I56" s="7"/>
      <c r="J56" s="7"/>
      <c r="K56" s="7"/>
      <c r="L56" s="7"/>
    </row>
    <row r="57" spans="1:12">
      <c r="G57" s="3"/>
      <c r="I57" s="7"/>
      <c r="J57" s="7"/>
    </row>
    <row r="58" spans="1:12">
      <c r="G58" s="4"/>
      <c r="K58" s="7"/>
      <c r="L58" s="7"/>
    </row>
    <row r="59" spans="1:12" ht="15" customHeight="1">
      <c r="I59" s="7"/>
      <c r="J59" s="7"/>
      <c r="K59" s="7"/>
      <c r="L59" s="7"/>
    </row>
    <row r="60" spans="1:12" ht="15" customHeight="1">
      <c r="I60" s="7"/>
      <c r="J60" s="7"/>
    </row>
    <row r="61" spans="1:12" ht="15" customHeight="1"/>
    <row r="62" spans="1:12" ht="15" customHeight="1"/>
    <row r="63" spans="1:12" ht="15" customHeight="1"/>
    <row r="64" spans="1:12" ht="15" customHeight="1"/>
    <row r="65" ht="15" customHeight="1"/>
    <row r="66" ht="15" customHeight="1"/>
  </sheetData>
  <mergeCells count="10">
    <mergeCell ref="B49:C49"/>
    <mergeCell ref="F49:G49"/>
    <mergeCell ref="B50:C50"/>
    <mergeCell ref="F50:G50"/>
    <mergeCell ref="B9:G9"/>
    <mergeCell ref="B5:G5"/>
    <mergeCell ref="B6:G6"/>
    <mergeCell ref="B7:G7"/>
    <mergeCell ref="B48:C48"/>
    <mergeCell ref="F48:G48"/>
  </mergeCells>
  <pageMargins left="0.39370078740157483" right="0.39370078740157483" top="0.35433070866141736" bottom="0.15748031496062992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1"/>
  <sheetViews>
    <sheetView workbookViewId="0">
      <selection sqref="A1:XFD1048576"/>
    </sheetView>
  </sheetViews>
  <sheetFormatPr baseColWidth="10" defaultRowHeight="15"/>
  <cols>
    <col min="1" max="1" width="11.42578125" style="33"/>
    <col min="2" max="2" width="11.42578125" style="11"/>
    <col min="3" max="3" width="11.42578125" style="9"/>
    <col min="4" max="4" width="11.42578125" style="11"/>
    <col min="5" max="5" width="11.42578125" style="5"/>
    <col min="6" max="6" width="11.42578125" style="33"/>
    <col min="7" max="7" width="11.42578125" style="5"/>
    <col min="8" max="16384" width="11.42578125" style="33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06E8-A9B0-4129-AE63-49746F6A895D}">
  <dimension ref="A1"/>
  <sheetViews>
    <sheetView workbookViewId="0">
      <selection activeCell="H20" sqref="H2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COLECTORA ENERO 2023</vt:lpstr>
      <vt:lpstr> NUEVA COLECTORA ENERO 2023</vt:lpstr>
      <vt:lpstr>Hoja2</vt:lpstr>
      <vt:lpstr>Hoja5</vt:lpstr>
      <vt:lpstr>' NUEVA COLECTORA ENERO 2023'!Títulos_a_imprimir</vt:lpstr>
      <vt:lpstr>'COLECTORA ENERO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Miloidis Turbi Perez</cp:lastModifiedBy>
  <cp:lastPrinted>2023-02-09T19:25:13Z</cp:lastPrinted>
  <dcterms:created xsi:type="dcterms:W3CDTF">2018-06-11T12:44:56Z</dcterms:created>
  <dcterms:modified xsi:type="dcterms:W3CDTF">2023-02-09T20:06:31Z</dcterms:modified>
</cp:coreProperties>
</file>