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turbi\Desktop\"/>
    </mc:Choice>
  </mc:AlternateContent>
  <xr:revisionPtr revIDLastSave="0" documentId="13_ncr:1_{5B192712-E789-40A0-AB6B-6A235DAC54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LECTORA OMSA OCTUBRE 2023" sheetId="1" r:id="rId1"/>
    <sheet name=" NUEVA COLECTORA OCTUBRE 2023" sheetId="2" r:id="rId2"/>
  </sheets>
  <externalReferences>
    <externalReference r:id="rId3"/>
  </externalReferences>
  <definedNames>
    <definedName name="_xlnm.Print_Titles" localSheetId="0">'COLECTORA OMSA OCTUBRE 2023'!$2:$11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2" i="1" l="1"/>
  <c r="G14" i="2" l="1"/>
  <c r="G15" i="2" l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12" i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F72" i="1" l="1"/>
  <c r="F49" i="2" l="1"/>
  <c r="E49" i="2" l="1"/>
</calcChain>
</file>

<file path=xl/sharedStrings.xml><?xml version="1.0" encoding="utf-8"?>
<sst xmlns="http://schemas.openxmlformats.org/spreadsheetml/2006/main" count="104" uniqueCount="86">
  <si>
    <t>FECHA</t>
  </si>
  <si>
    <t>DP/CK/ED/TR</t>
  </si>
  <si>
    <t>DESCRIPCION</t>
  </si>
  <si>
    <t>DEBITO</t>
  </si>
  <si>
    <t>CREDITO</t>
  </si>
  <si>
    <t>BALANCE</t>
  </si>
  <si>
    <t>BALANCE INICIAL</t>
  </si>
  <si>
    <t>Cuenta Bancaria No 010 - 252250 - 2</t>
  </si>
  <si>
    <t xml:space="preserve">  Oficina Metropolitana de Servicios de Autobuses</t>
  </si>
  <si>
    <t xml:space="preserve">  Presidencia de la República </t>
  </si>
  <si>
    <t>Directora Financiera</t>
  </si>
  <si>
    <t>TOTAL</t>
  </si>
  <si>
    <t>Cuenta Bancaria No 960 - 222953- 5</t>
  </si>
  <si>
    <t>No. LIB</t>
  </si>
  <si>
    <t xml:space="preserve"> Licda.  Miloidis Turbi P.</t>
  </si>
  <si>
    <t>Contador 1</t>
  </si>
  <si>
    <t xml:space="preserve">Preparado Por </t>
  </si>
  <si>
    <t>Aprobado por</t>
  </si>
  <si>
    <t xml:space="preserve">                  </t>
  </si>
  <si>
    <t xml:space="preserve">              Aprobado por</t>
  </si>
  <si>
    <t xml:space="preserve">            Directora Financiera</t>
  </si>
  <si>
    <t xml:space="preserve">    Licda.  Miloidis Turbi P.</t>
  </si>
  <si>
    <t xml:space="preserve">    Preparado Por </t>
  </si>
  <si>
    <t xml:space="preserve"> Contador 1</t>
  </si>
  <si>
    <t xml:space="preserve">  Licda. Lidia Estevez</t>
  </si>
  <si>
    <t xml:space="preserve">                 Licda. Lidia Estevez</t>
  </si>
  <si>
    <t xml:space="preserve">   Revisado por</t>
  </si>
  <si>
    <t xml:space="preserve">  Contadora  General</t>
  </si>
  <si>
    <t xml:space="preserve">                              Revisado por</t>
  </si>
  <si>
    <t xml:space="preserve">                           Contadora  General</t>
  </si>
  <si>
    <t>N/C No Deposito omsa</t>
  </si>
  <si>
    <t>Nota  Debito</t>
  </si>
  <si>
    <t xml:space="preserve">                             Licda. Ruth Garcia</t>
  </si>
  <si>
    <t xml:space="preserve">      Licda. Ruth Garcia</t>
  </si>
  <si>
    <t>LIB-2422</t>
  </si>
  <si>
    <t>Pago Ncf. 1500033 Pago Serv. Fumigacion y Desinf.</t>
  </si>
  <si>
    <t>Pago Vacaciones a Persona Disvinculado</t>
  </si>
  <si>
    <t>Pago Aquiler de Guagua Obra Publica (MOPC)</t>
  </si>
  <si>
    <t>LIB-2776</t>
  </si>
  <si>
    <t>Pago Ncf. 1500009 Serv.Plan Compl. Seguro</t>
  </si>
  <si>
    <t>Pago Aquiler de Guagua Ministerio Salud Publica (MISPAS)</t>
  </si>
  <si>
    <t>Del 01 al 30 de Noviembre 2023</t>
  </si>
  <si>
    <t>Del 01 al 30 de Noviembre  2023</t>
  </si>
  <si>
    <t xml:space="preserve">solo Santiago se trabajo </t>
  </si>
  <si>
    <t>R-150065</t>
  </si>
  <si>
    <t>R-150063</t>
  </si>
  <si>
    <t>LIB-2909</t>
  </si>
  <si>
    <t>Pago Ncf. 150029798 Serv.Plan Compl. Seguro</t>
  </si>
  <si>
    <t>LIB-2977</t>
  </si>
  <si>
    <t>Pago Ncf. 1500004 Pago Recauchado Neumatico</t>
  </si>
  <si>
    <t>LIB-2999</t>
  </si>
  <si>
    <t>Pago Ncf. 15000171 Serv.Tratam. Ozono</t>
  </si>
  <si>
    <t>Pago Ncf. 150000155 Serv. Notarizacion cinco Contr.</t>
  </si>
  <si>
    <t>LIB-3064</t>
  </si>
  <si>
    <t>LIB-3066</t>
  </si>
  <si>
    <t>Pago Ncf. 1500036 Pago Serv. Fumigacion y Desinf.</t>
  </si>
  <si>
    <t>LIB-3154</t>
  </si>
  <si>
    <t>Pago Indemnizacion a Persona Excluido</t>
  </si>
  <si>
    <t>LIB-3156</t>
  </si>
  <si>
    <t>LIB-3162</t>
  </si>
  <si>
    <t>LIB-3164</t>
  </si>
  <si>
    <t>LIB-3169</t>
  </si>
  <si>
    <t>Pago Ncf. 1500205  Alquiler de Luces Rosada en Octubre</t>
  </si>
  <si>
    <t>Pago Ncf. 15000008 Alq. Repetidoa de Frecuencia en UHF</t>
  </si>
  <si>
    <t>LIB-3170</t>
  </si>
  <si>
    <t>Pago Ncf. 15000322 Serv. Alq.de y Mantenimiento de Impes.</t>
  </si>
  <si>
    <t>LIB-3174</t>
  </si>
  <si>
    <t>LIB-3203</t>
  </si>
  <si>
    <t>Pago Ncf. 14000010 Serv.Plan Compl. Seguro</t>
  </si>
  <si>
    <t>LIB-3206</t>
  </si>
  <si>
    <t>Pago Ncf. 15000137  Pago Serv. De Consultoria</t>
  </si>
  <si>
    <t>Pago Ncf. 1500007 Notarizacion de un Enmendia y 3 Actas</t>
  </si>
  <si>
    <t>LIB-3028</t>
  </si>
  <si>
    <t>Pago Ncf. 150000033 Serv. Notarizacion Dos Contr.</t>
  </si>
  <si>
    <t>LIB-3108</t>
  </si>
  <si>
    <t>Pago Ncf. 150002039 Serv. Alq. y Mantenimiento de Impes.</t>
  </si>
  <si>
    <t>LIB-3219</t>
  </si>
  <si>
    <t>LIB-3229</t>
  </si>
  <si>
    <t>Pago Ncf. 150010570 Serv.Plan Compl. Seguro</t>
  </si>
  <si>
    <t>LIB-3230</t>
  </si>
  <si>
    <t>LIB-3231</t>
  </si>
  <si>
    <t>Pago Ncf. 15000327 Serv. Alq.de Planta Elec.</t>
  </si>
  <si>
    <t>LIB-3247</t>
  </si>
  <si>
    <t>Pago Ncf. 15000139 Serv. Alq.de 6 Baños Portatiles</t>
  </si>
  <si>
    <t>Recargas/Tarjetas</t>
  </si>
  <si>
    <t>N/D No Deposito omsa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</si>
</sst>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name val="Garamond"/>
      <family val="1"/>
    </font>
    <font>
      <sz val="11"/>
      <name val="Arioso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Garamond"/>
      <family val="1"/>
    </font>
    <font>
      <i/>
      <sz val="12"/>
      <color theme="1"/>
      <name val="Garamond"/>
      <family val="1"/>
    </font>
    <font>
      <sz val="12"/>
      <color theme="1"/>
      <name val="Calibri"/>
      <family val="2"/>
      <scheme val="minor"/>
    </font>
    <font>
      <b/>
      <i/>
      <sz val="12"/>
      <name val="Garamond"/>
      <family val="1"/>
    </font>
    <font>
      <i/>
      <sz val="12"/>
      <name val="Garamond"/>
      <family val="1"/>
    </font>
    <font>
      <sz val="12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i/>
      <sz val="11"/>
      <color theme="1"/>
      <name val="Calibri"/>
      <family val="2"/>
      <scheme val="minor"/>
    </font>
    <font>
      <b/>
      <i/>
      <sz val="13"/>
      <color theme="1"/>
      <name val="Garamond"/>
      <family val="1"/>
    </font>
    <font>
      <b/>
      <i/>
      <sz val="11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i/>
      <sz val="11"/>
      <color theme="1"/>
      <name val="Garamond"/>
      <family val="1"/>
    </font>
    <font>
      <sz val="13"/>
      <color theme="1"/>
      <name val="Garamond"/>
      <family val="1"/>
    </font>
    <font>
      <b/>
      <i/>
      <sz val="11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6">
    <xf numFmtId="0" fontId="0" fillId="0" borderId="0" xfId="0"/>
    <xf numFmtId="0" fontId="0" fillId="0" borderId="0" xfId="0"/>
    <xf numFmtId="0" fontId="0" fillId="0" borderId="0" xfId="0" applyFill="1"/>
    <xf numFmtId="43" fontId="0" fillId="0" borderId="0" xfId="0" applyNumberFormat="1" applyFill="1"/>
    <xf numFmtId="43" fontId="0" fillId="0" borderId="0" xfId="0" applyNumberFormat="1"/>
    <xf numFmtId="43" fontId="0" fillId="0" borderId="0" xfId="1" applyFont="1"/>
    <xf numFmtId="0" fontId="19" fillId="0" borderId="0" xfId="0" applyFont="1"/>
    <xf numFmtId="43" fontId="0" fillId="0" borderId="0" xfId="1" applyFont="1" applyFill="1"/>
    <xf numFmtId="43" fontId="19" fillId="0" borderId="0" xfId="1" applyFont="1"/>
    <xf numFmtId="43" fontId="19" fillId="0" borderId="0" xfId="1" applyFont="1" applyFill="1"/>
    <xf numFmtId="0" fontId="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Fill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43" fontId="25" fillId="0" borderId="0" xfId="1" applyFont="1" applyAlignment="1">
      <alignment horizontal="left"/>
    </xf>
    <xf numFmtId="43" fontId="25" fillId="0" borderId="0" xfId="1" applyFont="1" applyFill="1" applyAlignment="1">
      <alignment horizontal="left"/>
    </xf>
    <xf numFmtId="0" fontId="25" fillId="0" borderId="0" xfId="0" applyFont="1" applyAlignment="1">
      <alignment horizontal="left"/>
    </xf>
    <xf numFmtId="0" fontId="24" fillId="0" borderId="0" xfId="0" applyFont="1" applyFill="1"/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43" fontId="21" fillId="0" borderId="0" xfId="1" applyFont="1" applyFill="1" applyBorder="1"/>
    <xf numFmtId="0" fontId="24" fillId="0" borderId="0" xfId="0" applyFont="1" applyAlignment="1">
      <alignment horizontal="center"/>
    </xf>
    <xf numFmtId="43" fontId="24" fillId="0" borderId="0" xfId="1" applyFont="1"/>
    <xf numFmtId="0" fontId="25" fillId="0" borderId="0" xfId="0" applyFont="1" applyBorder="1" applyAlignment="1">
      <alignment horizontal="center"/>
    </xf>
    <xf numFmtId="43" fontId="26" fillId="0" borderId="0" xfId="1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43" fontId="25" fillId="0" borderId="0" xfId="1" applyFont="1" applyBorder="1"/>
    <xf numFmtId="43" fontId="27" fillId="0" borderId="0" xfId="1" applyFont="1" applyFill="1"/>
    <xf numFmtId="0" fontId="27" fillId="0" borderId="0" xfId="0" applyFont="1"/>
    <xf numFmtId="43" fontId="29" fillId="0" borderId="0" xfId="1" applyFont="1" applyFill="1"/>
    <xf numFmtId="43" fontId="28" fillId="0" borderId="0" xfId="1" applyFont="1" applyFill="1"/>
    <xf numFmtId="43" fontId="24" fillId="0" borderId="0" xfId="1" applyFont="1" applyFill="1"/>
    <xf numFmtId="43" fontId="24" fillId="0" borderId="0" xfId="0" applyNumberFormat="1" applyFont="1"/>
    <xf numFmtId="0" fontId="0" fillId="0" borderId="0" xfId="0"/>
    <xf numFmtId="0" fontId="22" fillId="33" borderId="11" xfId="0" applyFont="1" applyFill="1" applyBorder="1" applyAlignment="1">
      <alignment horizontal="center"/>
    </xf>
    <xf numFmtId="0" fontId="22" fillId="33" borderId="12" xfId="0" applyFont="1" applyFill="1" applyBorder="1" applyAlignment="1">
      <alignment horizontal="center"/>
    </xf>
    <xf numFmtId="0" fontId="23" fillId="33" borderId="12" xfId="0" applyFont="1" applyFill="1" applyBorder="1" applyAlignment="1">
      <alignment horizontal="center"/>
    </xf>
    <xf numFmtId="43" fontId="23" fillId="33" borderId="12" xfId="1" applyFont="1" applyFill="1" applyBorder="1"/>
    <xf numFmtId="43" fontId="24" fillId="33" borderId="12" xfId="1" applyFont="1" applyFill="1" applyBorder="1"/>
    <xf numFmtId="43" fontId="32" fillId="33" borderId="13" xfId="1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0" fillId="0" borderId="0" xfId="0" applyFont="1" applyFill="1" applyBorder="1" applyAlignment="1">
      <alignment horizontal="center"/>
    </xf>
    <xf numFmtId="43" fontId="21" fillId="0" borderId="0" xfId="1" applyFont="1" applyFill="1" applyBorder="1" applyAlignment="1">
      <alignment horizontal="center"/>
    </xf>
    <xf numFmtId="43" fontId="27" fillId="0" borderId="0" xfId="0" applyNumberFormat="1" applyFont="1"/>
    <xf numFmtId="43" fontId="29" fillId="0" borderId="0" xfId="1" applyFont="1" applyFill="1" applyBorder="1"/>
    <xf numFmtId="43" fontId="21" fillId="0" borderId="0" xfId="0" applyNumberFormat="1" applyFont="1" applyFill="1" applyBorder="1" applyAlignment="1">
      <alignment horizontal="center"/>
    </xf>
    <xf numFmtId="43" fontId="29" fillId="0" borderId="10" xfId="1" applyFont="1" applyFill="1" applyBorder="1"/>
    <xf numFmtId="0" fontId="32" fillId="33" borderId="14" xfId="0" applyFont="1" applyFill="1" applyBorder="1" applyAlignment="1">
      <alignment horizontal="center"/>
    </xf>
    <xf numFmtId="0" fontId="23" fillId="33" borderId="15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/>
    </xf>
    <xf numFmtId="43" fontId="23" fillId="33" borderId="15" xfId="1" applyFont="1" applyFill="1" applyBorder="1"/>
    <xf numFmtId="43" fontId="24" fillId="33" borderId="15" xfId="1" applyFont="1" applyFill="1" applyBorder="1"/>
    <xf numFmtId="43" fontId="22" fillId="33" borderId="16" xfId="1" applyFont="1" applyFill="1" applyBorder="1" applyAlignment="1">
      <alignment horizontal="center"/>
    </xf>
    <xf numFmtId="0" fontId="32" fillId="33" borderId="10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43" fontId="22" fillId="33" borderId="10" xfId="1" applyFont="1" applyFill="1" applyBorder="1" applyAlignment="1">
      <alignment horizontal="center"/>
    </xf>
    <xf numFmtId="14" fontId="33" fillId="0" borderId="10" xfId="0" applyNumberFormat="1" applyFont="1" applyFill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3" fontId="28" fillId="0" borderId="10" xfId="1" applyFont="1" applyFill="1" applyBorder="1"/>
    <xf numFmtId="0" fontId="33" fillId="0" borderId="10" xfId="0" applyFont="1" applyFill="1" applyBorder="1" applyAlignment="1">
      <alignment horizontal="center"/>
    </xf>
    <xf numFmtId="43" fontId="33" fillId="0" borderId="10" xfId="1" applyFont="1" applyBorder="1"/>
    <xf numFmtId="43" fontId="27" fillId="0" borderId="0" xfId="0" applyNumberFormat="1" applyFont="1" applyFill="1"/>
    <xf numFmtId="0" fontId="35" fillId="34" borderId="17" xfId="0" applyFont="1" applyFill="1" applyBorder="1" applyAlignment="1">
      <alignment horizontal="center"/>
    </xf>
    <xf numFmtId="0" fontId="22" fillId="34" borderId="18" xfId="0" applyFont="1" applyFill="1" applyBorder="1" applyAlignment="1">
      <alignment horizontal="center"/>
    </xf>
    <xf numFmtId="0" fontId="31" fillId="34" borderId="18" xfId="0" applyFont="1" applyFill="1" applyBorder="1" applyAlignment="1">
      <alignment horizontal="center"/>
    </xf>
    <xf numFmtId="43" fontId="31" fillId="34" borderId="18" xfId="1" applyFont="1" applyFill="1" applyBorder="1" applyAlignment="1">
      <alignment vertical="center"/>
    </xf>
    <xf numFmtId="43" fontId="22" fillId="34" borderId="19" xfId="1" applyFont="1" applyFill="1" applyBorder="1"/>
    <xf numFmtId="0" fontId="33" fillId="0" borderId="10" xfId="0" applyFont="1" applyBorder="1" applyAlignment="1">
      <alignment horizontal="left"/>
    </xf>
    <xf numFmtId="0" fontId="33" fillId="0" borderId="10" xfId="0" applyFont="1" applyBorder="1" applyAlignment="1">
      <alignment horizontal="center"/>
    </xf>
    <xf numFmtId="43" fontId="33" fillId="0" borderId="10" xfId="1" applyFont="1" applyFill="1" applyBorder="1"/>
    <xf numFmtId="0" fontId="33" fillId="0" borderId="10" xfId="0" applyFont="1" applyFill="1" applyBorder="1" applyAlignment="1">
      <alignment horizontal="left"/>
    </xf>
    <xf numFmtId="43" fontId="34" fillId="0" borderId="10" xfId="1" applyFont="1" applyFill="1" applyBorder="1"/>
    <xf numFmtId="0" fontId="34" fillId="0" borderId="10" xfId="0" applyFont="1" applyFill="1" applyBorder="1" applyAlignment="1">
      <alignment horizontal="center"/>
    </xf>
    <xf numFmtId="0" fontId="33" fillId="0" borderId="10" xfId="0" applyFont="1" applyFill="1" applyBorder="1"/>
    <xf numFmtId="0" fontId="0" fillId="0" borderId="10" xfId="0" applyFont="1" applyBorder="1"/>
    <xf numFmtId="43" fontId="33" fillId="0" borderId="10" xfId="0" applyNumberFormat="1" applyFont="1" applyBorder="1" applyAlignment="1">
      <alignment horizontal="center"/>
    </xf>
    <xf numFmtId="14" fontId="33" fillId="0" borderId="20" xfId="0" applyNumberFormat="1" applyFont="1" applyFill="1" applyBorder="1" applyAlignment="1">
      <alignment horizontal="center"/>
    </xf>
    <xf numFmtId="14" fontId="33" fillId="0" borderId="23" xfId="0" applyNumberFormat="1" applyFont="1" applyFill="1" applyBorder="1" applyAlignment="1">
      <alignment horizontal="center"/>
    </xf>
    <xf numFmtId="14" fontId="33" fillId="0" borderId="25" xfId="0" applyNumberFormat="1" applyFont="1" applyFill="1" applyBorder="1" applyAlignment="1">
      <alignment horizontal="center"/>
    </xf>
    <xf numFmtId="0" fontId="22" fillId="33" borderId="14" xfId="0" applyFont="1" applyFill="1" applyBorder="1" applyAlignment="1">
      <alignment horizontal="center"/>
    </xf>
    <xf numFmtId="0" fontId="22" fillId="33" borderId="28" xfId="0" applyFont="1" applyFill="1" applyBorder="1" applyAlignment="1">
      <alignment horizontal="center"/>
    </xf>
    <xf numFmtId="43" fontId="22" fillId="33" borderId="28" xfId="1" applyFont="1" applyFill="1" applyBorder="1" applyAlignment="1">
      <alignment horizontal="center"/>
    </xf>
    <xf numFmtId="43" fontId="22" fillId="33" borderId="15" xfId="1" applyFont="1" applyFill="1" applyBorder="1" applyAlignment="1">
      <alignment horizontal="center"/>
    </xf>
    <xf numFmtId="14" fontId="36" fillId="33" borderId="17" xfId="0" applyNumberFormat="1" applyFont="1" applyFill="1" applyBorder="1" applyAlignment="1">
      <alignment horizontal="center" vertical="center"/>
    </xf>
    <xf numFmtId="0" fontId="31" fillId="33" borderId="18" xfId="0" applyFont="1" applyFill="1" applyBorder="1" applyAlignment="1">
      <alignment horizontal="center" vertical="center"/>
    </xf>
    <xf numFmtId="43" fontId="31" fillId="33" borderId="18" xfId="1" applyFont="1" applyFill="1" applyBorder="1" applyAlignment="1">
      <alignment vertical="center"/>
    </xf>
    <xf numFmtId="43" fontId="31" fillId="33" borderId="19" xfId="1" applyFont="1" applyFill="1" applyBorder="1" applyAlignment="1">
      <alignment vertical="center"/>
    </xf>
    <xf numFmtId="0" fontId="29" fillId="0" borderId="10" xfId="0" applyFont="1" applyFill="1" applyBorder="1" applyAlignment="1">
      <alignment horizontal="center"/>
    </xf>
    <xf numFmtId="43" fontId="34" fillId="0" borderId="10" xfId="1" applyFont="1" applyBorder="1"/>
    <xf numFmtId="0" fontId="29" fillId="0" borderId="21" xfId="0" applyFont="1" applyBorder="1" applyAlignment="1">
      <alignment horizontal="center"/>
    </xf>
    <xf numFmtId="0" fontId="28" fillId="0" borderId="21" xfId="0" applyFont="1" applyFill="1" applyBorder="1" applyAlignment="1">
      <alignment horizontal="center"/>
    </xf>
    <xf numFmtId="43" fontId="29" fillId="0" borderId="21" xfId="1" applyFont="1" applyFill="1" applyBorder="1"/>
    <xf numFmtId="43" fontId="28" fillId="0" borderId="21" xfId="1" applyFont="1" applyFill="1" applyBorder="1"/>
    <xf numFmtId="43" fontId="28" fillId="0" borderId="22" xfId="1" applyFont="1" applyFill="1" applyBorder="1"/>
    <xf numFmtId="43" fontId="28" fillId="0" borderId="24" xfId="1" applyFont="1" applyFill="1" applyBorder="1"/>
    <xf numFmtId="0" fontId="29" fillId="0" borderId="26" xfId="0" applyFont="1" applyFill="1" applyBorder="1" applyAlignment="1">
      <alignment horizontal="center"/>
    </xf>
    <xf numFmtId="43" fontId="33" fillId="0" borderId="26" xfId="1" applyFont="1" applyBorder="1"/>
    <xf numFmtId="43" fontId="28" fillId="0" borderId="27" xfId="1" applyFont="1" applyFill="1" applyBorder="1"/>
    <xf numFmtId="0" fontId="18" fillId="0" borderId="0" xfId="0" applyFont="1" applyAlignment="1">
      <alignment horizontal="center"/>
    </xf>
    <xf numFmtId="0" fontId="31" fillId="33" borderId="11" xfId="0" applyFont="1" applyFill="1" applyBorder="1" applyAlignment="1">
      <alignment horizontal="center"/>
    </xf>
    <xf numFmtId="0" fontId="31" fillId="33" borderId="12" xfId="0" applyFont="1" applyFill="1" applyBorder="1" applyAlignment="1">
      <alignment horizontal="center"/>
    </xf>
    <xf numFmtId="0" fontId="31" fillId="33" borderId="13" xfId="0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14" fontId="22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43" fontId="22" fillId="0" borderId="0" xfId="1" applyFont="1" applyFill="1" applyAlignment="1">
      <alignment horizontal="center"/>
    </xf>
    <xf numFmtId="43" fontId="25" fillId="0" borderId="0" xfId="1" applyFont="1" applyAlignment="1">
      <alignment horizontal="center"/>
    </xf>
    <xf numFmtId="43" fontId="22" fillId="0" borderId="0" xfId="1" applyFont="1" applyAlignment="1">
      <alignment horizontal="center"/>
    </xf>
    <xf numFmtId="0" fontId="31" fillId="33" borderId="14" xfId="0" applyFont="1" applyFill="1" applyBorder="1" applyAlignment="1">
      <alignment horizontal="center" vertical="center"/>
    </xf>
    <xf numFmtId="0" fontId="31" fillId="33" borderId="15" xfId="0" applyFont="1" applyFill="1" applyBorder="1" applyAlignment="1">
      <alignment horizontal="center" vertical="center"/>
    </xf>
    <xf numFmtId="0" fontId="31" fillId="33" borderId="16" xfId="0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3200396</xdr:colOff>
      <xdr:row>0</xdr:row>
      <xdr:rowOff>0</xdr:rowOff>
    </xdr:from>
    <xdr:to>
      <xdr:col>4</xdr:col>
      <xdr:colOff>38092</xdr:colOff>
      <xdr:row>0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38092</xdr:colOff>
      <xdr:row>0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38092</xdr:colOff>
      <xdr:row>0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38092</xdr:colOff>
      <xdr:row>0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0" name="Picture 3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1" name="Picture 3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0</xdr:row>
      <xdr:rowOff>38100</xdr:rowOff>
    </xdr:from>
    <xdr:to>
      <xdr:col>6</xdr:col>
      <xdr:colOff>352043</xdr:colOff>
      <xdr:row>0</xdr:row>
      <xdr:rowOff>39243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4591045" y="38100"/>
          <a:ext cx="1171579" cy="6191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2095491</xdr:colOff>
      <xdr:row>0</xdr:row>
      <xdr:rowOff>66676</xdr:rowOff>
    </xdr:from>
    <xdr:to>
      <xdr:col>3</xdr:col>
      <xdr:colOff>2933698</xdr:colOff>
      <xdr:row>3</xdr:row>
      <xdr:rowOff>76200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3790941" y="66676"/>
          <a:ext cx="838207" cy="58102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666749</xdr:colOff>
      <xdr:row>0</xdr:row>
      <xdr:rowOff>133349</xdr:rowOff>
    </xdr:from>
    <xdr:to>
      <xdr:col>3</xdr:col>
      <xdr:colOff>752475</xdr:colOff>
      <xdr:row>4</xdr:row>
      <xdr:rowOff>133350</xdr:rowOff>
    </xdr:to>
    <xdr:pic>
      <xdr:nvPicPr>
        <xdr:cNvPr id="23" name="Picture 3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6299" y="133349"/>
          <a:ext cx="1571626" cy="76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6" name="Picture 3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7" name="Picture 3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2" name="Picture 3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6</xdr:col>
      <xdr:colOff>152780</xdr:colOff>
      <xdr:row>1</xdr:row>
      <xdr:rowOff>1143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467345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1200147</xdr:colOff>
      <xdr:row>0</xdr:row>
      <xdr:rowOff>48606</xdr:rowOff>
    </xdr:from>
    <xdr:to>
      <xdr:col>3</xdr:col>
      <xdr:colOff>2085972</xdr:colOff>
      <xdr:row>4</xdr:row>
      <xdr:rowOff>57150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3428997" y="48606"/>
          <a:ext cx="885825" cy="77054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3" name="Picture 3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4" name="Picture 3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5" name="Picture 3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6" name="Picture 3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7" name="Picture 3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8" name="Picture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9" name="Picture 3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1" name="Picture 3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2" name="Picture 3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4" name="Picture 32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5" name="Picture 3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6" name="Picture 3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7" name="Picture 3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8" name="Picture 3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6</xdr:col>
      <xdr:colOff>162305</xdr:colOff>
      <xdr:row>1</xdr:row>
      <xdr:rowOff>1143</xdr:rowOff>
    </xdr:to>
    <xdr:pic>
      <xdr:nvPicPr>
        <xdr:cNvPr id="39" name="Picture 3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6864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1" name="Picture 32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2" name="Picture 3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3" name="Picture 3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4" name="Picture 3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5" name="Picture 3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6" name="Picture 32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7" name="Picture 32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8" name="Picture 32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0" name="Picture 3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1" name="Picture 32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2" name="Picture 3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3" name="Picture 3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4" name="Picture 32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5" name="Picture 3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6" name="Picture 3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7" name="Picture 32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5</xdr:col>
      <xdr:colOff>857630</xdr:colOff>
      <xdr:row>1</xdr:row>
      <xdr:rowOff>1143</xdr:rowOff>
    </xdr:to>
    <xdr:pic>
      <xdr:nvPicPr>
        <xdr:cNvPr id="58" name="Picture 32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9531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0" name="Picture 32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1" name="Picture 32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2" name="Picture 3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3" name="Picture 3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4" name="Picture 32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5" name="Picture 32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6" name="Picture 32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7" name="Picture 32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390526</xdr:colOff>
      <xdr:row>1</xdr:row>
      <xdr:rowOff>19051</xdr:rowOff>
    </xdr:from>
    <xdr:to>
      <xdr:col>3</xdr:col>
      <xdr:colOff>66676</xdr:colOff>
      <xdr:row>5</xdr:row>
      <xdr:rowOff>28575</xdr:rowOff>
    </xdr:to>
    <xdr:pic>
      <xdr:nvPicPr>
        <xdr:cNvPr id="68" name="Picture 35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0076" y="209551"/>
          <a:ext cx="1695450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CILIACION%20COLECTORA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LIMPIA"/>
      <sheetName val="MARZO 2023"/>
      <sheetName val="ABRIR 2023"/>
      <sheetName val="MAYO 2023"/>
      <sheetName val="JUNIO 2023"/>
      <sheetName val="JULIO 2023"/>
      <sheetName val="AGOSTO 2023"/>
      <sheetName val="SEPTIEMBRE 2023"/>
      <sheetName val="OCTUBRE 2023"/>
      <sheetName val="NOVIEMBRE 2023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2">
          <cell r="I32">
            <v>604271.61999999732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55" zoomScaleNormal="100" workbookViewId="0">
      <selection activeCell="F78" sqref="F78:G78"/>
    </sheetView>
  </sheetViews>
  <sheetFormatPr baseColWidth="10" defaultRowHeight="15" customHeight="1"/>
  <cols>
    <col min="1" max="1" width="3.140625" style="1" customWidth="1"/>
    <col min="2" max="2" width="12.42578125" style="10" customWidth="1"/>
    <col min="3" max="3" width="9.85546875" style="10" customWidth="1"/>
    <col min="4" max="4" width="50.42578125" style="12" customWidth="1"/>
    <col min="5" max="5" width="17" style="5" customWidth="1"/>
    <col min="6" max="6" width="16.5703125" style="7" customWidth="1"/>
    <col min="7" max="7" width="22.28515625" style="1" customWidth="1"/>
    <col min="8" max="8" width="6.5703125" style="1" customWidth="1"/>
    <col min="9" max="16384" width="11.42578125" style="1"/>
  </cols>
  <sheetData>
    <row r="1" spans="1:7">
      <c r="C1" s="11"/>
      <c r="D1" s="13"/>
      <c r="E1" s="8"/>
      <c r="F1" s="9"/>
      <c r="G1" s="6"/>
    </row>
    <row r="2" spans="1:7">
      <c r="B2" s="11"/>
      <c r="C2" s="13"/>
      <c r="D2" s="11"/>
      <c r="E2" s="8"/>
      <c r="F2" s="9"/>
      <c r="G2" s="6"/>
    </row>
    <row r="3" spans="1:7">
      <c r="B3" s="11"/>
      <c r="C3" s="13"/>
      <c r="D3" s="11"/>
      <c r="E3" s="8"/>
      <c r="F3" s="9"/>
      <c r="G3" s="6"/>
    </row>
    <row r="4" spans="1:7">
      <c r="B4" s="11"/>
      <c r="C4" s="13"/>
      <c r="D4" s="11"/>
      <c r="E4" s="8"/>
      <c r="F4" s="9"/>
      <c r="G4" s="6"/>
    </row>
    <row r="5" spans="1:7" ht="18.75">
      <c r="B5" s="102" t="s">
        <v>9</v>
      </c>
      <c r="C5" s="102"/>
      <c r="D5" s="102"/>
      <c r="E5" s="102"/>
      <c r="F5" s="102"/>
      <c r="G5" s="102"/>
    </row>
    <row r="6" spans="1:7" ht="18.75">
      <c r="B6" s="102" t="s">
        <v>8</v>
      </c>
      <c r="C6" s="102"/>
      <c r="D6" s="102"/>
      <c r="E6" s="102"/>
      <c r="F6" s="102"/>
      <c r="G6" s="102"/>
    </row>
    <row r="7" spans="1:7" ht="18.75">
      <c r="B7" s="102" t="s">
        <v>42</v>
      </c>
      <c r="C7" s="102"/>
      <c r="D7" s="102"/>
      <c r="E7" s="102"/>
      <c r="F7" s="102"/>
      <c r="G7" s="102"/>
    </row>
    <row r="8" spans="1:7" ht="16.5" thickBot="1">
      <c r="A8" s="14"/>
      <c r="B8" s="43"/>
      <c r="C8" s="16"/>
      <c r="D8" s="15"/>
      <c r="E8" s="17"/>
      <c r="F8" s="18"/>
      <c r="G8" s="19"/>
    </row>
    <row r="9" spans="1:7" ht="17.25" thickBot="1">
      <c r="A9" s="14"/>
      <c r="B9" s="103" t="s">
        <v>7</v>
      </c>
      <c r="C9" s="104"/>
      <c r="D9" s="104"/>
      <c r="E9" s="104"/>
      <c r="F9" s="104"/>
      <c r="G9" s="105"/>
    </row>
    <row r="10" spans="1:7" ht="15.75">
      <c r="A10" s="14"/>
      <c r="B10" s="50"/>
      <c r="C10" s="51"/>
      <c r="D10" s="52"/>
      <c r="E10" s="53"/>
      <c r="F10" s="54"/>
      <c r="G10" s="55" t="s">
        <v>6</v>
      </c>
    </row>
    <row r="11" spans="1:7" ht="15.75">
      <c r="A11" s="14"/>
      <c r="B11" s="56" t="s">
        <v>0</v>
      </c>
      <c r="C11" s="57" t="s">
        <v>13</v>
      </c>
      <c r="D11" s="57" t="s">
        <v>2</v>
      </c>
      <c r="E11" s="58" t="s">
        <v>3</v>
      </c>
      <c r="F11" s="58" t="s">
        <v>4</v>
      </c>
      <c r="G11" s="58" t="s">
        <v>5</v>
      </c>
    </row>
    <row r="12" spans="1:7" s="2" customFormat="1" ht="16.5" customHeight="1">
      <c r="A12" s="20"/>
      <c r="B12" s="59">
        <v>45230</v>
      </c>
      <c r="C12" s="60"/>
      <c r="D12" s="61" t="s">
        <v>6</v>
      </c>
      <c r="E12" s="49"/>
      <c r="F12" s="62"/>
      <c r="G12" s="49">
        <f>+'[1]OCTUBRE 2023'!$I$32</f>
        <v>604271.61999999732</v>
      </c>
    </row>
    <row r="13" spans="1:7" s="2" customFormat="1" ht="16.5" customHeight="1">
      <c r="A13" s="20"/>
      <c r="B13" s="59">
        <v>45231</v>
      </c>
      <c r="C13" s="63"/>
      <c r="D13" s="74"/>
      <c r="E13" s="73">
        <v>424710</v>
      </c>
      <c r="F13" s="75"/>
      <c r="G13" s="73">
        <f>SUM(G12+E13-F13)</f>
        <v>1028981.6199999973</v>
      </c>
    </row>
    <row r="14" spans="1:7" s="2" customFormat="1" ht="16.5" customHeight="1">
      <c r="A14" s="20"/>
      <c r="B14" s="59">
        <v>45231</v>
      </c>
      <c r="C14" s="63" t="s">
        <v>46</v>
      </c>
      <c r="D14" s="74" t="s">
        <v>47</v>
      </c>
      <c r="E14" s="73"/>
      <c r="F14" s="75">
        <v>1158282.49</v>
      </c>
      <c r="G14" s="73">
        <f t="shared" ref="G14:G71" si="0">SUM(G13+E14-F14)</f>
        <v>-129300.87000000267</v>
      </c>
    </row>
    <row r="15" spans="1:7" s="2" customFormat="1" ht="16.5" customHeight="1">
      <c r="A15" s="20"/>
      <c r="B15" s="59">
        <v>45232</v>
      </c>
      <c r="C15" s="72"/>
      <c r="D15" s="63"/>
      <c r="E15" s="73">
        <v>410015</v>
      </c>
      <c r="F15" s="73"/>
      <c r="G15" s="73">
        <f t="shared" si="0"/>
        <v>280714.12999999733</v>
      </c>
    </row>
    <row r="16" spans="1:7" ht="15.75">
      <c r="A16" s="14"/>
      <c r="B16" s="59">
        <v>45233</v>
      </c>
      <c r="C16" s="63"/>
      <c r="D16" s="76"/>
      <c r="E16" s="73">
        <v>395200</v>
      </c>
      <c r="F16" s="73"/>
      <c r="G16" s="73">
        <f t="shared" si="0"/>
        <v>675914.12999999733</v>
      </c>
    </row>
    <row r="17" spans="1:7" s="36" customFormat="1" ht="15.75" customHeight="1">
      <c r="A17" s="14"/>
      <c r="B17" s="59">
        <v>45234</v>
      </c>
      <c r="C17" s="63"/>
      <c r="D17" s="77"/>
      <c r="E17" s="73">
        <v>198130</v>
      </c>
      <c r="F17" s="73"/>
      <c r="G17" s="73">
        <f t="shared" si="0"/>
        <v>874044.12999999733</v>
      </c>
    </row>
    <row r="18" spans="1:7" s="36" customFormat="1" ht="15.75" customHeight="1">
      <c r="A18" s="14"/>
      <c r="B18" s="59">
        <v>45235</v>
      </c>
      <c r="C18" s="63"/>
      <c r="D18" s="77"/>
      <c r="E18" s="73">
        <v>93650</v>
      </c>
      <c r="F18" s="73"/>
      <c r="G18" s="73">
        <f t="shared" si="0"/>
        <v>967694.12999999733</v>
      </c>
    </row>
    <row r="19" spans="1:7" s="36" customFormat="1" ht="15.75">
      <c r="A19" s="14"/>
      <c r="B19" s="59">
        <v>45236</v>
      </c>
      <c r="C19" s="63"/>
      <c r="D19" s="76"/>
      <c r="E19" s="73">
        <v>112820</v>
      </c>
      <c r="F19" s="73"/>
      <c r="G19" s="73">
        <f t="shared" si="0"/>
        <v>1080514.1299999973</v>
      </c>
    </row>
    <row r="20" spans="1:7" s="36" customFormat="1" ht="15.75" customHeight="1">
      <c r="A20" s="14"/>
      <c r="B20" s="59">
        <v>45237</v>
      </c>
      <c r="C20" s="63"/>
      <c r="D20" s="63"/>
      <c r="E20" s="73">
        <v>455025</v>
      </c>
      <c r="F20" s="73"/>
      <c r="G20" s="73">
        <f t="shared" si="0"/>
        <v>1535539.1299999973</v>
      </c>
    </row>
    <row r="21" spans="1:7" s="36" customFormat="1" ht="15.75" customHeight="1">
      <c r="A21" s="14"/>
      <c r="B21" s="59">
        <v>45237</v>
      </c>
      <c r="C21" s="63"/>
      <c r="D21" s="72" t="s">
        <v>31</v>
      </c>
      <c r="E21" s="73"/>
      <c r="F21" s="73">
        <v>285</v>
      </c>
      <c r="G21" s="73">
        <f t="shared" si="0"/>
        <v>1535254.1299999973</v>
      </c>
    </row>
    <row r="22" spans="1:7" s="36" customFormat="1" ht="15.75" customHeight="1">
      <c r="A22" s="14"/>
      <c r="B22" s="59">
        <v>45237</v>
      </c>
      <c r="C22" s="63"/>
      <c r="D22" s="72" t="s">
        <v>31</v>
      </c>
      <c r="E22" s="73"/>
      <c r="F22" s="73">
        <v>210</v>
      </c>
      <c r="G22" s="73">
        <f t="shared" si="0"/>
        <v>1535044.1299999973</v>
      </c>
    </row>
    <row r="23" spans="1:7" s="36" customFormat="1" ht="15.75" customHeight="1">
      <c r="A23" s="14"/>
      <c r="B23" s="59">
        <v>45237</v>
      </c>
      <c r="C23" s="63"/>
      <c r="D23" s="72" t="s">
        <v>31</v>
      </c>
      <c r="E23" s="73"/>
      <c r="F23" s="73">
        <v>100</v>
      </c>
      <c r="G23" s="73">
        <f t="shared" si="0"/>
        <v>1534944.1299999973</v>
      </c>
    </row>
    <row r="24" spans="1:7" s="36" customFormat="1" ht="15.75" customHeight="1">
      <c r="A24" s="14"/>
      <c r="B24" s="59">
        <v>45238</v>
      </c>
      <c r="C24" s="63"/>
      <c r="D24" s="63"/>
      <c r="E24" s="73">
        <v>408945</v>
      </c>
      <c r="F24" s="73"/>
      <c r="G24" s="73">
        <f t="shared" si="0"/>
        <v>1943889.1299999973</v>
      </c>
    </row>
    <row r="25" spans="1:7" s="36" customFormat="1" ht="15.75" customHeight="1">
      <c r="A25" s="14"/>
      <c r="B25" s="59">
        <v>45238</v>
      </c>
      <c r="C25" s="63" t="s">
        <v>48</v>
      </c>
      <c r="D25" s="74" t="s">
        <v>49</v>
      </c>
      <c r="E25" s="73"/>
      <c r="F25" s="73">
        <v>629412</v>
      </c>
      <c r="G25" s="73">
        <f t="shared" si="0"/>
        <v>1314477.1299999973</v>
      </c>
    </row>
    <row r="26" spans="1:7" s="36" customFormat="1" ht="15.75" customHeight="1">
      <c r="A26" s="14"/>
      <c r="B26" s="59">
        <v>45239</v>
      </c>
      <c r="C26" s="63"/>
      <c r="D26" s="63"/>
      <c r="E26" s="73">
        <v>399970</v>
      </c>
      <c r="F26" s="73"/>
      <c r="G26" s="73">
        <f t="shared" si="0"/>
        <v>1714447.1299999973</v>
      </c>
    </row>
    <row r="27" spans="1:7" s="36" customFormat="1" ht="15.75" customHeight="1">
      <c r="A27" s="14"/>
      <c r="B27" s="59">
        <v>45239</v>
      </c>
      <c r="C27" s="72" t="s">
        <v>45</v>
      </c>
      <c r="D27" s="71" t="s">
        <v>37</v>
      </c>
      <c r="E27" s="73">
        <v>480000</v>
      </c>
      <c r="F27" s="73"/>
      <c r="G27" s="73">
        <f t="shared" si="0"/>
        <v>2194447.1299999971</v>
      </c>
    </row>
    <row r="28" spans="1:7" s="36" customFormat="1" ht="15.75" customHeight="1">
      <c r="A28" s="14"/>
      <c r="B28" s="59">
        <v>45239</v>
      </c>
      <c r="C28" s="72" t="s">
        <v>44</v>
      </c>
      <c r="D28" s="71" t="s">
        <v>40</v>
      </c>
      <c r="E28" s="73">
        <v>680000</v>
      </c>
      <c r="F28" s="73"/>
      <c r="G28" s="73">
        <f t="shared" si="0"/>
        <v>2874447.1299999971</v>
      </c>
    </row>
    <row r="29" spans="1:7" s="36" customFormat="1" ht="15.75" customHeight="1">
      <c r="A29" s="14"/>
      <c r="B29" s="59">
        <v>45239</v>
      </c>
      <c r="C29" s="63" t="s">
        <v>50</v>
      </c>
      <c r="D29" s="74" t="s">
        <v>51</v>
      </c>
      <c r="E29" s="73"/>
      <c r="F29" s="73">
        <v>515000</v>
      </c>
      <c r="G29" s="73">
        <f t="shared" si="0"/>
        <v>2359447.1299999971</v>
      </c>
    </row>
    <row r="30" spans="1:7" s="36" customFormat="1" ht="15.75" customHeight="1">
      <c r="A30" s="14"/>
      <c r="B30" s="59">
        <v>45240</v>
      </c>
      <c r="C30" s="63"/>
      <c r="D30" s="63"/>
      <c r="E30" s="73">
        <v>377170</v>
      </c>
      <c r="F30" s="73"/>
      <c r="G30" s="73">
        <f t="shared" si="0"/>
        <v>2736617.1299999971</v>
      </c>
    </row>
    <row r="31" spans="1:7" s="36" customFormat="1" ht="15.75" customHeight="1">
      <c r="A31" s="14"/>
      <c r="B31" s="59">
        <v>45241</v>
      </c>
      <c r="C31" s="63"/>
      <c r="D31" s="63"/>
      <c r="E31" s="73">
        <v>185560</v>
      </c>
      <c r="F31" s="73"/>
      <c r="G31" s="73">
        <f t="shared" si="0"/>
        <v>2922177.1299999971</v>
      </c>
    </row>
    <row r="32" spans="1:7" s="36" customFormat="1" ht="15.75" customHeight="1">
      <c r="A32" s="14"/>
      <c r="B32" s="59">
        <v>45242</v>
      </c>
      <c r="C32" s="63"/>
      <c r="D32" s="63"/>
      <c r="E32" s="73">
        <v>96245</v>
      </c>
      <c r="F32" s="73"/>
      <c r="G32" s="73">
        <f t="shared" si="0"/>
        <v>3018422.1299999971</v>
      </c>
    </row>
    <row r="33" spans="1:7" s="36" customFormat="1" ht="15.75" customHeight="1">
      <c r="A33" s="14"/>
      <c r="B33" s="59">
        <v>45243</v>
      </c>
      <c r="C33" s="63"/>
      <c r="D33" s="72" t="s">
        <v>30</v>
      </c>
      <c r="E33" s="73">
        <v>381890</v>
      </c>
      <c r="F33" s="73"/>
      <c r="G33" s="73">
        <f t="shared" si="0"/>
        <v>3400312.1299999971</v>
      </c>
    </row>
    <row r="34" spans="1:7" s="36" customFormat="1" ht="15.75" customHeight="1">
      <c r="A34" s="14"/>
      <c r="B34" s="59">
        <v>45243</v>
      </c>
      <c r="C34" s="72"/>
      <c r="D34" s="72"/>
      <c r="E34" s="73">
        <v>409615</v>
      </c>
      <c r="F34" s="73"/>
      <c r="G34" s="73">
        <f t="shared" si="0"/>
        <v>3809927.1299999971</v>
      </c>
    </row>
    <row r="35" spans="1:7" s="36" customFormat="1" ht="15.75" customHeight="1">
      <c r="A35" s="14"/>
      <c r="B35" s="59">
        <v>45243</v>
      </c>
      <c r="C35" s="63" t="s">
        <v>72</v>
      </c>
      <c r="D35" s="74" t="s">
        <v>73</v>
      </c>
      <c r="E35" s="73"/>
      <c r="F35" s="73">
        <v>47200</v>
      </c>
      <c r="G35" s="73">
        <f t="shared" si="0"/>
        <v>3762727.1299999971</v>
      </c>
    </row>
    <row r="36" spans="1:7" s="36" customFormat="1" ht="15.75" customHeight="1">
      <c r="A36" s="14"/>
      <c r="B36" s="59">
        <v>45244</v>
      </c>
      <c r="C36" s="72"/>
      <c r="D36" s="72"/>
      <c r="E36" s="73">
        <v>562135</v>
      </c>
      <c r="F36" s="73"/>
      <c r="G36" s="73">
        <f t="shared" si="0"/>
        <v>4324862.1299999971</v>
      </c>
    </row>
    <row r="37" spans="1:7" s="36" customFormat="1" ht="15.75" customHeight="1">
      <c r="A37" s="14"/>
      <c r="B37" s="59">
        <v>45245</v>
      </c>
      <c r="C37" s="72"/>
      <c r="D37" s="72"/>
      <c r="E37" s="73">
        <v>549935</v>
      </c>
      <c r="F37" s="73"/>
      <c r="G37" s="73">
        <f t="shared" si="0"/>
        <v>4874797.1299999971</v>
      </c>
    </row>
    <row r="38" spans="1:7" s="36" customFormat="1" ht="15.75" customHeight="1">
      <c r="A38" s="14"/>
      <c r="B38" s="59">
        <v>45245</v>
      </c>
      <c r="C38" s="63" t="s">
        <v>53</v>
      </c>
      <c r="D38" s="74" t="s">
        <v>52</v>
      </c>
      <c r="E38" s="73"/>
      <c r="F38" s="73">
        <v>289100</v>
      </c>
      <c r="G38" s="73">
        <f t="shared" si="0"/>
        <v>4585697.1299999971</v>
      </c>
    </row>
    <row r="39" spans="1:7" s="36" customFormat="1" ht="15.75" customHeight="1">
      <c r="A39" s="14"/>
      <c r="B39" s="59">
        <v>45245</v>
      </c>
      <c r="C39" s="63" t="s">
        <v>54</v>
      </c>
      <c r="D39" s="74" t="s">
        <v>55</v>
      </c>
      <c r="E39" s="73"/>
      <c r="F39" s="73">
        <v>637200</v>
      </c>
      <c r="G39" s="73">
        <f t="shared" si="0"/>
        <v>3948497.1299999971</v>
      </c>
    </row>
    <row r="40" spans="1:7" s="36" customFormat="1" ht="15.75" customHeight="1">
      <c r="A40" s="14"/>
      <c r="B40" s="59">
        <v>45246</v>
      </c>
      <c r="C40" s="72"/>
      <c r="D40" s="72"/>
      <c r="E40" s="73">
        <v>524645</v>
      </c>
      <c r="F40" s="73"/>
      <c r="G40" s="73">
        <f t="shared" si="0"/>
        <v>4473142.1299999971</v>
      </c>
    </row>
    <row r="41" spans="1:7" s="36" customFormat="1" ht="15.75" customHeight="1">
      <c r="A41" s="14"/>
      <c r="B41" s="59">
        <v>45246</v>
      </c>
      <c r="C41" s="72"/>
      <c r="D41" s="72" t="s">
        <v>85</v>
      </c>
      <c r="E41" s="73"/>
      <c r="F41" s="73">
        <v>381890</v>
      </c>
      <c r="G41" s="73">
        <f t="shared" si="0"/>
        <v>4091252.1299999971</v>
      </c>
    </row>
    <row r="42" spans="1:7" s="36" customFormat="1" ht="15.75" customHeight="1">
      <c r="A42" s="14"/>
      <c r="B42" s="59">
        <v>45246</v>
      </c>
      <c r="C42" s="63" t="s">
        <v>34</v>
      </c>
      <c r="D42" s="74" t="s">
        <v>35</v>
      </c>
      <c r="E42" s="73"/>
      <c r="F42" s="73"/>
      <c r="G42" s="73">
        <f t="shared" si="0"/>
        <v>4091252.1299999971</v>
      </c>
    </row>
    <row r="43" spans="1:7" s="36" customFormat="1" ht="15.75" customHeight="1">
      <c r="A43" s="14"/>
      <c r="B43" s="59">
        <v>45246</v>
      </c>
      <c r="C43" s="63" t="s">
        <v>74</v>
      </c>
      <c r="D43" s="74" t="s">
        <v>75</v>
      </c>
      <c r="E43" s="73"/>
      <c r="F43" s="73">
        <v>699999.99</v>
      </c>
      <c r="G43" s="73">
        <f t="shared" si="0"/>
        <v>3391252.1399999969</v>
      </c>
    </row>
    <row r="44" spans="1:7" s="36" customFormat="1" ht="15.75" customHeight="1">
      <c r="A44" s="14"/>
      <c r="B44" s="59">
        <v>45247</v>
      </c>
      <c r="C44" s="72"/>
      <c r="D44" s="72"/>
      <c r="E44" s="73">
        <v>452360</v>
      </c>
      <c r="F44" s="73"/>
      <c r="G44" s="73">
        <f t="shared" si="0"/>
        <v>3843612.1399999969</v>
      </c>
    </row>
    <row r="45" spans="1:7" s="36" customFormat="1" ht="15.75" customHeight="1">
      <c r="A45" s="14"/>
      <c r="B45" s="59">
        <v>45248</v>
      </c>
      <c r="C45" s="72"/>
      <c r="D45" s="71"/>
      <c r="E45" s="73">
        <v>148105</v>
      </c>
      <c r="F45" s="73"/>
      <c r="G45" s="73">
        <f t="shared" si="0"/>
        <v>3991717.1399999969</v>
      </c>
    </row>
    <row r="46" spans="1:7" s="36" customFormat="1" ht="15.75" customHeight="1">
      <c r="A46" s="14"/>
      <c r="B46" s="59">
        <v>45248</v>
      </c>
      <c r="C46" s="72"/>
      <c r="D46" s="72" t="s">
        <v>31</v>
      </c>
      <c r="E46" s="73"/>
      <c r="F46" s="73"/>
      <c r="G46" s="73">
        <f t="shared" si="0"/>
        <v>3991717.1399999969</v>
      </c>
    </row>
    <row r="47" spans="1:7" s="36" customFormat="1" ht="15.75" customHeight="1">
      <c r="A47" s="14"/>
      <c r="B47" s="59">
        <v>45248</v>
      </c>
      <c r="C47" s="63" t="s">
        <v>38</v>
      </c>
      <c r="D47" s="74" t="s">
        <v>39</v>
      </c>
      <c r="E47" s="73"/>
      <c r="F47" s="73"/>
      <c r="G47" s="73">
        <f t="shared" si="0"/>
        <v>3991717.1399999969</v>
      </c>
    </row>
    <row r="48" spans="1:7" s="36" customFormat="1" ht="15.75" customHeight="1">
      <c r="A48" s="14"/>
      <c r="B48" s="59">
        <v>45249</v>
      </c>
      <c r="C48" s="63"/>
      <c r="D48" s="72" t="s">
        <v>43</v>
      </c>
      <c r="E48" s="73">
        <v>4935</v>
      </c>
      <c r="F48" s="73"/>
      <c r="G48" s="73">
        <f t="shared" si="0"/>
        <v>3996652.1399999969</v>
      </c>
    </row>
    <row r="49" spans="1:7" s="2" customFormat="1" ht="15.75" customHeight="1">
      <c r="A49" s="20"/>
      <c r="B49" s="59">
        <v>45250</v>
      </c>
      <c r="C49" s="63"/>
      <c r="D49" s="63"/>
      <c r="E49" s="73">
        <v>404060</v>
      </c>
      <c r="F49" s="73"/>
      <c r="G49" s="73">
        <f t="shared" si="0"/>
        <v>4400712.1399999969</v>
      </c>
    </row>
    <row r="50" spans="1:7" s="2" customFormat="1" ht="15.75" customHeight="1">
      <c r="A50" s="20"/>
      <c r="B50" s="59">
        <v>45250</v>
      </c>
      <c r="C50" s="63"/>
      <c r="E50" s="73"/>
      <c r="F50" s="73">
        <v>125</v>
      </c>
      <c r="G50" s="73">
        <f t="shared" si="0"/>
        <v>4400587.1399999969</v>
      </c>
    </row>
    <row r="51" spans="1:7" s="36" customFormat="1" ht="15.75" customHeight="1">
      <c r="A51" s="14"/>
      <c r="B51" s="59">
        <v>45251</v>
      </c>
      <c r="C51" s="72"/>
      <c r="D51" s="72"/>
      <c r="E51" s="64">
        <v>462770</v>
      </c>
      <c r="F51" s="73"/>
      <c r="G51" s="73">
        <f t="shared" si="0"/>
        <v>4863357.1399999969</v>
      </c>
    </row>
    <row r="52" spans="1:7" s="36" customFormat="1" ht="15.75" customHeight="1">
      <c r="A52" s="14"/>
      <c r="B52" s="59">
        <v>45252</v>
      </c>
      <c r="C52" s="78"/>
      <c r="D52" s="78"/>
      <c r="E52" s="64">
        <v>519010</v>
      </c>
      <c r="F52" s="73"/>
      <c r="G52" s="73">
        <f t="shared" si="0"/>
        <v>5382367.1399999969</v>
      </c>
    </row>
    <row r="53" spans="1:7" s="36" customFormat="1" ht="15.75" customHeight="1">
      <c r="A53" s="14"/>
      <c r="B53" s="59">
        <v>45252</v>
      </c>
      <c r="C53" s="72" t="s">
        <v>61</v>
      </c>
      <c r="D53" s="74" t="s">
        <v>62</v>
      </c>
      <c r="E53" s="64"/>
      <c r="F53" s="73">
        <v>205674</v>
      </c>
      <c r="G53" s="73">
        <f t="shared" si="0"/>
        <v>5176693.1399999969</v>
      </c>
    </row>
    <row r="54" spans="1:7" s="36" customFormat="1" ht="15.75" customHeight="1">
      <c r="A54" s="14"/>
      <c r="B54" s="59">
        <v>45252</v>
      </c>
      <c r="C54" s="63" t="s">
        <v>64</v>
      </c>
      <c r="D54" s="74" t="s">
        <v>63</v>
      </c>
      <c r="E54" s="64"/>
      <c r="F54" s="73">
        <v>106200</v>
      </c>
      <c r="G54" s="73">
        <f t="shared" si="0"/>
        <v>5070493.1399999969</v>
      </c>
    </row>
    <row r="55" spans="1:7" s="36" customFormat="1" ht="15.75" customHeight="1">
      <c r="A55" s="14"/>
      <c r="B55" s="59">
        <v>45252</v>
      </c>
      <c r="C55" s="63" t="s">
        <v>66</v>
      </c>
      <c r="D55" s="74" t="s">
        <v>65</v>
      </c>
      <c r="E55" s="64"/>
      <c r="F55" s="73">
        <v>339126.23</v>
      </c>
      <c r="G55" s="73">
        <f t="shared" si="0"/>
        <v>4731366.9099999964</v>
      </c>
    </row>
    <row r="56" spans="1:7" s="36" customFormat="1" ht="15.75" customHeight="1">
      <c r="A56" s="14"/>
      <c r="B56" s="59">
        <v>45253</v>
      </c>
      <c r="C56" s="72"/>
      <c r="D56" s="72"/>
      <c r="E56" s="73">
        <v>497085</v>
      </c>
      <c r="F56" s="73"/>
      <c r="G56" s="73">
        <f t="shared" si="0"/>
        <v>5228451.9099999964</v>
      </c>
    </row>
    <row r="57" spans="1:7" s="36" customFormat="1" ht="15.75" customHeight="1">
      <c r="A57" s="14"/>
      <c r="B57" s="59">
        <v>45253</v>
      </c>
      <c r="C57" s="72"/>
      <c r="D57" s="72" t="s">
        <v>31</v>
      </c>
      <c r="E57" s="73"/>
      <c r="F57" s="73">
        <v>1000</v>
      </c>
      <c r="G57" s="73">
        <f t="shared" si="0"/>
        <v>5227451.9099999964</v>
      </c>
    </row>
    <row r="58" spans="1:7" s="36" customFormat="1" ht="15.75" customHeight="1">
      <c r="A58" s="14"/>
      <c r="B58" s="59">
        <v>45254</v>
      </c>
      <c r="C58" s="72"/>
      <c r="D58" s="72"/>
      <c r="E58" s="73">
        <v>503975</v>
      </c>
      <c r="F58" s="73"/>
      <c r="G58" s="73">
        <f t="shared" si="0"/>
        <v>5731426.9099999964</v>
      </c>
    </row>
    <row r="59" spans="1:7" s="36" customFormat="1" ht="15.75" customHeight="1">
      <c r="A59" s="14"/>
      <c r="B59" s="59">
        <v>45255</v>
      </c>
      <c r="C59" s="72"/>
      <c r="D59" s="72"/>
      <c r="E59" s="73">
        <v>279815</v>
      </c>
      <c r="F59" s="73"/>
      <c r="G59" s="73">
        <f t="shared" si="0"/>
        <v>6011241.9099999964</v>
      </c>
    </row>
    <row r="60" spans="1:7" s="36" customFormat="1" ht="15.75" customHeight="1">
      <c r="A60" s="14"/>
      <c r="B60" s="59">
        <v>45256</v>
      </c>
      <c r="C60" s="72"/>
      <c r="D60" s="72"/>
      <c r="E60" s="73">
        <v>141730</v>
      </c>
      <c r="F60" s="73"/>
      <c r="G60" s="73">
        <f t="shared" si="0"/>
        <v>6152971.9099999964</v>
      </c>
    </row>
    <row r="61" spans="1:7" s="36" customFormat="1" ht="15.75" customHeight="1">
      <c r="A61" s="14"/>
      <c r="B61" s="59">
        <v>45257</v>
      </c>
      <c r="C61" s="72"/>
      <c r="D61" s="72"/>
      <c r="E61" s="73">
        <v>581425</v>
      </c>
      <c r="F61" s="73"/>
      <c r="G61" s="73">
        <f t="shared" si="0"/>
        <v>6734396.9099999964</v>
      </c>
    </row>
    <row r="62" spans="1:7" s="36" customFormat="1" ht="15.75" customHeight="1">
      <c r="A62" s="14"/>
      <c r="B62" s="59">
        <v>45257</v>
      </c>
      <c r="C62" s="63" t="s">
        <v>67</v>
      </c>
      <c r="D62" s="74" t="s">
        <v>68</v>
      </c>
      <c r="E62" s="73"/>
      <c r="F62" s="73">
        <v>805200</v>
      </c>
      <c r="G62" s="73">
        <f t="shared" si="0"/>
        <v>5929196.9099999964</v>
      </c>
    </row>
    <row r="63" spans="1:7" s="36" customFormat="1" ht="15.75" customHeight="1">
      <c r="A63" s="14"/>
      <c r="B63" s="59">
        <v>45257</v>
      </c>
      <c r="C63" s="63" t="s">
        <v>69</v>
      </c>
      <c r="D63" s="74" t="s">
        <v>70</v>
      </c>
      <c r="E63" s="73"/>
      <c r="F63" s="73">
        <v>1298000</v>
      </c>
      <c r="G63" s="73">
        <f t="shared" si="0"/>
        <v>4631196.9099999964</v>
      </c>
    </row>
    <row r="64" spans="1:7" s="36" customFormat="1" ht="15.75" customHeight="1">
      <c r="A64" s="14"/>
      <c r="B64" s="59">
        <v>45257</v>
      </c>
      <c r="C64" s="63" t="s">
        <v>76</v>
      </c>
      <c r="D64" s="74" t="s">
        <v>71</v>
      </c>
      <c r="E64" s="73"/>
      <c r="F64" s="73">
        <v>90860</v>
      </c>
      <c r="G64" s="73">
        <f t="shared" si="0"/>
        <v>4540336.9099999964</v>
      </c>
    </row>
    <row r="65" spans="1:8" s="36" customFormat="1" ht="15.75" customHeight="1">
      <c r="A65" s="14"/>
      <c r="B65" s="59">
        <v>45258</v>
      </c>
      <c r="C65" s="72"/>
      <c r="D65" s="79"/>
      <c r="E65" s="73">
        <v>1143402.3999999999</v>
      </c>
      <c r="F65" s="73"/>
      <c r="G65" s="73">
        <f t="shared" si="0"/>
        <v>5683739.3099999968</v>
      </c>
    </row>
    <row r="66" spans="1:8" s="36" customFormat="1" ht="15.75" customHeight="1">
      <c r="A66" s="14"/>
      <c r="B66" s="59">
        <v>45259</v>
      </c>
      <c r="C66" s="72"/>
      <c r="D66" s="72"/>
      <c r="E66" s="73">
        <v>550450</v>
      </c>
      <c r="F66" s="73"/>
      <c r="G66" s="73">
        <f t="shared" si="0"/>
        <v>6234189.3099999968</v>
      </c>
    </row>
    <row r="67" spans="1:8" s="36" customFormat="1" ht="15.75" customHeight="1">
      <c r="A67" s="14"/>
      <c r="B67" s="59">
        <v>45259</v>
      </c>
      <c r="C67" s="63" t="s">
        <v>77</v>
      </c>
      <c r="D67" s="74" t="s">
        <v>78</v>
      </c>
      <c r="E67" s="73"/>
      <c r="F67" s="73">
        <v>685987</v>
      </c>
      <c r="G67" s="73">
        <f t="shared" si="0"/>
        <v>5548202.3099999968</v>
      </c>
    </row>
    <row r="68" spans="1:8" s="36" customFormat="1" ht="15.75" customHeight="1">
      <c r="A68" s="14"/>
      <c r="B68" s="59">
        <v>45259</v>
      </c>
      <c r="C68" s="63" t="s">
        <v>79</v>
      </c>
      <c r="D68" s="74" t="s">
        <v>78</v>
      </c>
      <c r="E68" s="73"/>
      <c r="F68" s="73">
        <v>1134929.6000000001</v>
      </c>
      <c r="G68" s="73">
        <f t="shared" si="0"/>
        <v>4413272.7099999972</v>
      </c>
    </row>
    <row r="69" spans="1:8" s="36" customFormat="1" ht="15.75" customHeight="1">
      <c r="A69" s="14"/>
      <c r="B69" s="59">
        <v>45259</v>
      </c>
      <c r="C69" s="63" t="s">
        <v>80</v>
      </c>
      <c r="D69" s="74" t="s">
        <v>81</v>
      </c>
      <c r="E69" s="73"/>
      <c r="F69" s="73">
        <v>275000</v>
      </c>
      <c r="G69" s="73">
        <f t="shared" si="0"/>
        <v>4138272.7099999972</v>
      </c>
    </row>
    <row r="70" spans="1:8" s="36" customFormat="1" ht="15.75" customHeight="1">
      <c r="A70" s="14"/>
      <c r="B70" s="59">
        <v>45259</v>
      </c>
      <c r="C70" s="63" t="s">
        <v>82</v>
      </c>
      <c r="D70" s="74" t="s">
        <v>83</v>
      </c>
      <c r="E70" s="73"/>
      <c r="F70" s="73">
        <v>295000</v>
      </c>
      <c r="G70" s="73">
        <f t="shared" si="0"/>
        <v>3843272.7099999972</v>
      </c>
    </row>
    <row r="71" spans="1:8" s="36" customFormat="1" ht="15.75" customHeight="1">
      <c r="A71" s="14"/>
      <c r="B71" s="59">
        <v>45260</v>
      </c>
      <c r="C71" s="72"/>
      <c r="D71" s="72"/>
      <c r="E71" s="73">
        <v>512885</v>
      </c>
      <c r="F71" s="73"/>
      <c r="G71" s="73">
        <f t="shared" si="0"/>
        <v>4356157.7099999972</v>
      </c>
    </row>
    <row r="72" spans="1:8" ht="21" customHeight="1" thickBot="1">
      <c r="A72" s="14"/>
      <c r="B72" s="66"/>
      <c r="C72" s="67"/>
      <c r="D72" s="68" t="s">
        <v>11</v>
      </c>
      <c r="E72" s="69">
        <f>SUM(E12:E71)</f>
        <v>13347667.4</v>
      </c>
      <c r="F72" s="69">
        <f>SUM(F13:F71)</f>
        <v>9595781.3100000005</v>
      </c>
      <c r="G72" s="70"/>
    </row>
    <row r="73" spans="1:8" s="2" customFormat="1" ht="21" customHeight="1">
      <c r="A73" s="20"/>
      <c r="B73" s="44"/>
      <c r="C73" s="22"/>
      <c r="D73" s="48"/>
      <c r="E73" s="45"/>
      <c r="F73" s="23"/>
      <c r="G73" s="23"/>
    </row>
    <row r="74" spans="1:8" s="2" customFormat="1" ht="21" customHeight="1">
      <c r="A74" s="20"/>
      <c r="B74" s="44"/>
      <c r="C74" s="22"/>
      <c r="D74" s="48"/>
      <c r="E74" s="45"/>
      <c r="F74" s="23"/>
      <c r="G74" s="23"/>
    </row>
    <row r="75" spans="1:8" s="2" customFormat="1" ht="21" customHeight="1">
      <c r="A75" s="20"/>
      <c r="B75" s="44"/>
      <c r="C75" s="22"/>
      <c r="D75" s="22"/>
      <c r="E75" s="45"/>
      <c r="F75" s="23"/>
      <c r="G75" s="23"/>
      <c r="H75" s="3"/>
    </row>
    <row r="76" spans="1:8" s="36" customFormat="1" ht="15.75">
      <c r="A76" s="26"/>
      <c r="B76" s="27"/>
      <c r="C76" s="28"/>
      <c r="D76" s="29"/>
      <c r="E76" s="47"/>
      <c r="F76" s="65"/>
      <c r="G76" s="31"/>
      <c r="H76" s="4"/>
    </row>
    <row r="77" spans="1:8" s="36" customFormat="1" ht="15.75">
      <c r="B77" s="106" t="s">
        <v>21</v>
      </c>
      <c r="C77" s="106"/>
      <c r="D77" s="111" t="s">
        <v>32</v>
      </c>
      <c r="E77" s="111"/>
      <c r="F77" s="108" t="s">
        <v>25</v>
      </c>
      <c r="G77" s="108"/>
      <c r="H77" s="4"/>
    </row>
    <row r="78" spans="1:8" s="36" customFormat="1" ht="15.75">
      <c r="B78" s="107" t="s">
        <v>22</v>
      </c>
      <c r="C78" s="107"/>
      <c r="D78" s="111" t="s">
        <v>28</v>
      </c>
      <c r="E78" s="111"/>
      <c r="F78" s="109" t="s">
        <v>19</v>
      </c>
      <c r="G78" s="109"/>
    </row>
    <row r="79" spans="1:8" s="36" customFormat="1" ht="15.75">
      <c r="B79" s="108" t="s">
        <v>23</v>
      </c>
      <c r="C79" s="108"/>
      <c r="D79" s="112" t="s">
        <v>29</v>
      </c>
      <c r="E79" s="112"/>
      <c r="F79" s="110" t="s">
        <v>20</v>
      </c>
      <c r="G79" s="110"/>
    </row>
    <row r="80" spans="1:8" s="36" customFormat="1" ht="15.75">
      <c r="A80" s="14"/>
      <c r="B80" s="10"/>
      <c r="C80" s="10"/>
      <c r="D80" s="12"/>
      <c r="E80" s="5"/>
      <c r="F80" s="7"/>
      <c r="G80" s="4"/>
    </row>
  </sheetData>
  <mergeCells count="13">
    <mergeCell ref="B78:C78"/>
    <mergeCell ref="B79:C79"/>
    <mergeCell ref="F77:G77"/>
    <mergeCell ref="F78:G78"/>
    <mergeCell ref="F79:G79"/>
    <mergeCell ref="D77:E77"/>
    <mergeCell ref="D78:E78"/>
    <mergeCell ref="D79:E79"/>
    <mergeCell ref="B6:G6"/>
    <mergeCell ref="B5:G5"/>
    <mergeCell ref="B7:G7"/>
    <mergeCell ref="B9:G9"/>
    <mergeCell ref="B77:C77"/>
  </mergeCells>
  <pageMargins left="0.19685039370078741" right="0.19685039370078741" top="0.19685039370078741" bottom="0.15748031496062992" header="0.19685039370078741" footer="0.15748031496062992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2"/>
  <sheetViews>
    <sheetView topLeftCell="A34" workbookViewId="0">
      <selection activeCell="L50" sqref="L50"/>
    </sheetView>
  </sheetViews>
  <sheetFormatPr baseColWidth="10" defaultRowHeight="15"/>
  <cols>
    <col min="1" max="1" width="3.140625" style="1" customWidth="1"/>
    <col min="2" max="2" width="11.7109375" style="12" customWidth="1"/>
    <col min="3" max="3" width="15.7109375" style="10" customWidth="1"/>
    <col min="4" max="4" width="35.5703125" style="12" customWidth="1"/>
    <col min="5" max="5" width="17" style="7" customWidth="1"/>
    <col min="6" max="6" width="15.42578125" style="7" customWidth="1"/>
    <col min="7" max="7" width="25" style="1" customWidth="1"/>
    <col min="8" max="8" width="8" style="1" customWidth="1"/>
    <col min="9" max="16384" width="11.42578125" style="1"/>
  </cols>
  <sheetData>
    <row r="1" spans="1:7" s="36" customFormat="1">
      <c r="B1" s="12"/>
      <c r="C1" s="10"/>
      <c r="D1" s="12"/>
      <c r="E1" s="7"/>
      <c r="F1" s="7"/>
    </row>
    <row r="2" spans="1:7">
      <c r="B2" s="11"/>
      <c r="C2" s="13"/>
      <c r="D2" s="11"/>
      <c r="E2" s="9"/>
      <c r="F2" s="9"/>
      <c r="G2" s="6"/>
    </row>
    <row r="3" spans="1:7">
      <c r="B3" s="11"/>
      <c r="C3" s="13"/>
      <c r="D3" s="11"/>
      <c r="E3" s="9"/>
      <c r="F3" s="9"/>
      <c r="G3" s="6"/>
    </row>
    <row r="4" spans="1:7">
      <c r="B4" s="11"/>
      <c r="C4" s="13"/>
      <c r="D4" s="11"/>
      <c r="E4" s="9"/>
      <c r="F4" s="9"/>
      <c r="G4" s="6"/>
    </row>
    <row r="5" spans="1:7" s="36" customFormat="1">
      <c r="B5" s="11"/>
      <c r="C5" s="13"/>
      <c r="D5" s="11"/>
      <c r="E5" s="9"/>
      <c r="F5" s="9"/>
      <c r="G5" s="6"/>
    </row>
    <row r="6" spans="1:7" ht="18.75">
      <c r="B6" s="102" t="s">
        <v>9</v>
      </c>
      <c r="C6" s="102"/>
      <c r="D6" s="102"/>
      <c r="E6" s="102"/>
      <c r="F6" s="102"/>
      <c r="G6" s="102"/>
    </row>
    <row r="7" spans="1:7" ht="18.75">
      <c r="B7" s="102" t="s">
        <v>8</v>
      </c>
      <c r="C7" s="102"/>
      <c r="D7" s="102"/>
      <c r="E7" s="102"/>
      <c r="F7" s="102"/>
      <c r="G7" s="102"/>
    </row>
    <row r="8" spans="1:7" ht="18.75">
      <c r="B8" s="102" t="s">
        <v>41</v>
      </c>
      <c r="C8" s="102"/>
      <c r="D8" s="102"/>
      <c r="E8" s="102"/>
      <c r="F8" s="102"/>
      <c r="G8" s="102"/>
    </row>
    <row r="9" spans="1:7" ht="16.5" thickBot="1">
      <c r="A9" s="14"/>
      <c r="B9" s="15"/>
      <c r="C9" s="16"/>
      <c r="D9" s="15"/>
      <c r="E9" s="18"/>
      <c r="F9" s="18"/>
      <c r="G9" s="19"/>
    </row>
    <row r="10" spans="1:7" ht="17.25" thickBot="1">
      <c r="A10" s="14"/>
      <c r="B10" s="113" t="s">
        <v>12</v>
      </c>
      <c r="C10" s="114"/>
      <c r="D10" s="114"/>
      <c r="E10" s="114"/>
      <c r="F10" s="114"/>
      <c r="G10" s="115"/>
    </row>
    <row r="11" spans="1:7" ht="16.5" thickBot="1">
      <c r="A11" s="14"/>
      <c r="B11" s="37"/>
      <c r="C11" s="39"/>
      <c r="D11" s="38"/>
      <c r="E11" s="40"/>
      <c r="F11" s="41"/>
      <c r="G11" s="42" t="s">
        <v>6</v>
      </c>
    </row>
    <row r="12" spans="1:7" ht="16.5" thickBot="1">
      <c r="A12" s="14"/>
      <c r="B12" s="83" t="s">
        <v>0</v>
      </c>
      <c r="C12" s="84" t="s">
        <v>1</v>
      </c>
      <c r="D12" s="52" t="s">
        <v>2</v>
      </c>
      <c r="E12" s="85" t="s">
        <v>3</v>
      </c>
      <c r="F12" s="86" t="s">
        <v>4</v>
      </c>
      <c r="G12" s="85" t="s">
        <v>5</v>
      </c>
    </row>
    <row r="13" spans="1:7" s="2" customFormat="1" ht="16.5" customHeight="1">
      <c r="A13" s="20"/>
      <c r="B13" s="80">
        <v>45230</v>
      </c>
      <c r="C13" s="93"/>
      <c r="D13" s="94" t="s">
        <v>6</v>
      </c>
      <c r="E13" s="95"/>
      <c r="F13" s="96"/>
      <c r="G13" s="97">
        <v>29859765.940000001</v>
      </c>
    </row>
    <row r="14" spans="1:7" s="2" customFormat="1" ht="16.5" customHeight="1">
      <c r="A14" s="20"/>
      <c r="B14" s="81">
        <v>45231</v>
      </c>
      <c r="C14" s="60"/>
      <c r="D14" s="91"/>
      <c r="E14" s="64">
        <v>412005</v>
      </c>
      <c r="F14" s="92"/>
      <c r="G14" s="98">
        <f>SUM(G13+E14-F14)</f>
        <v>30271770.940000001</v>
      </c>
    </row>
    <row r="15" spans="1:7" s="2" customFormat="1" ht="16.5" customHeight="1">
      <c r="A15" s="20"/>
      <c r="B15" s="81">
        <v>45231</v>
      </c>
      <c r="C15" s="60"/>
      <c r="D15" s="91" t="s">
        <v>84</v>
      </c>
      <c r="E15" s="64"/>
      <c r="F15" s="92">
        <v>1000000</v>
      </c>
      <c r="G15" s="98">
        <f>SUM(G14-F15)</f>
        <v>29271770.940000001</v>
      </c>
    </row>
    <row r="16" spans="1:7" ht="15.75" customHeight="1">
      <c r="A16" s="14"/>
      <c r="B16" s="81">
        <v>45232</v>
      </c>
      <c r="C16" s="60"/>
      <c r="D16" s="60"/>
      <c r="E16" s="64">
        <v>404535</v>
      </c>
      <c r="F16" s="92"/>
      <c r="G16" s="98">
        <f>SUM(G15+E16)</f>
        <v>29676305.940000001</v>
      </c>
    </row>
    <row r="17" spans="1:7" ht="15.75">
      <c r="A17" s="14" t="s">
        <v>18</v>
      </c>
      <c r="B17" s="81">
        <v>45233</v>
      </c>
      <c r="C17" s="60"/>
      <c r="D17" s="60"/>
      <c r="E17" s="64">
        <v>395235</v>
      </c>
      <c r="F17" s="92"/>
      <c r="G17" s="98">
        <f t="shared" ref="G17:G48" si="0">SUM(G16+E17-F17)</f>
        <v>30071540.940000001</v>
      </c>
    </row>
    <row r="18" spans="1:7" ht="15.75">
      <c r="A18" s="14"/>
      <c r="B18" s="81">
        <v>45234</v>
      </c>
      <c r="C18" s="60"/>
      <c r="D18" s="91"/>
      <c r="E18" s="64">
        <v>227695</v>
      </c>
      <c r="F18" s="92"/>
      <c r="G18" s="98">
        <f t="shared" si="0"/>
        <v>30299235.940000001</v>
      </c>
    </row>
    <row r="19" spans="1:7" ht="15.75">
      <c r="A19" s="14"/>
      <c r="B19" s="81">
        <v>45235</v>
      </c>
      <c r="C19" s="91"/>
      <c r="D19" s="91"/>
      <c r="E19" s="64">
        <v>117810</v>
      </c>
      <c r="F19" s="92"/>
      <c r="G19" s="98">
        <f t="shared" si="0"/>
        <v>30417045.940000001</v>
      </c>
    </row>
    <row r="20" spans="1:7" ht="15.75">
      <c r="A20" s="14"/>
      <c r="B20" s="81">
        <v>45236</v>
      </c>
      <c r="C20" s="60"/>
      <c r="D20" s="91"/>
      <c r="E20" s="64">
        <v>133845</v>
      </c>
      <c r="F20" s="92"/>
      <c r="G20" s="98">
        <f t="shared" si="0"/>
        <v>30550890.940000001</v>
      </c>
    </row>
    <row r="21" spans="1:7" s="2" customFormat="1" ht="15.75">
      <c r="A21" s="20"/>
      <c r="B21" s="81">
        <v>45237</v>
      </c>
      <c r="C21" s="72"/>
      <c r="D21" s="91"/>
      <c r="E21" s="64">
        <v>425375</v>
      </c>
      <c r="F21" s="92"/>
      <c r="G21" s="98">
        <f t="shared" si="0"/>
        <v>30976265.940000001</v>
      </c>
    </row>
    <row r="22" spans="1:7" s="2" customFormat="1" ht="15.75">
      <c r="A22" s="20"/>
      <c r="B22" s="81">
        <v>45238</v>
      </c>
      <c r="C22" s="91"/>
      <c r="D22" s="91"/>
      <c r="E22" s="64">
        <v>399450</v>
      </c>
      <c r="F22" s="92"/>
      <c r="G22" s="98">
        <f t="shared" si="0"/>
        <v>31375715.940000001</v>
      </c>
    </row>
    <row r="23" spans="1:7" s="2" customFormat="1" ht="15.75">
      <c r="A23" s="20"/>
      <c r="B23" s="81">
        <v>45239</v>
      </c>
      <c r="C23" s="91"/>
      <c r="D23" s="91"/>
      <c r="E23" s="64">
        <v>413295</v>
      </c>
      <c r="F23" s="92"/>
      <c r="G23" s="98">
        <f t="shared" si="0"/>
        <v>31789010.940000001</v>
      </c>
    </row>
    <row r="24" spans="1:7" s="2" customFormat="1" ht="15.75">
      <c r="A24" s="20"/>
      <c r="B24" s="81">
        <v>45240</v>
      </c>
      <c r="C24" s="91"/>
      <c r="D24" s="91"/>
      <c r="E24" s="64">
        <v>407025</v>
      </c>
      <c r="F24" s="92"/>
      <c r="G24" s="98">
        <f t="shared" si="0"/>
        <v>32196035.940000001</v>
      </c>
    </row>
    <row r="25" spans="1:7" s="2" customFormat="1" ht="15.75">
      <c r="A25" s="20"/>
      <c r="B25" s="81">
        <v>45241</v>
      </c>
      <c r="C25" s="91"/>
      <c r="D25" s="91"/>
      <c r="E25" s="64">
        <v>226230</v>
      </c>
      <c r="F25" s="92"/>
      <c r="G25" s="98">
        <f t="shared" si="0"/>
        <v>32422265.940000001</v>
      </c>
    </row>
    <row r="26" spans="1:7" s="2" customFormat="1" ht="15.75">
      <c r="A26" s="20"/>
      <c r="B26" s="81">
        <v>45242</v>
      </c>
      <c r="C26" s="91"/>
      <c r="D26" s="91"/>
      <c r="E26" s="64">
        <v>112305</v>
      </c>
      <c r="F26" s="92"/>
      <c r="G26" s="98">
        <f t="shared" si="0"/>
        <v>32534570.940000001</v>
      </c>
    </row>
    <row r="27" spans="1:7" s="2" customFormat="1" ht="15.75">
      <c r="A27" s="20"/>
      <c r="B27" s="81">
        <v>45243</v>
      </c>
      <c r="C27" s="91"/>
      <c r="D27" s="91"/>
      <c r="E27" s="73">
        <v>442305</v>
      </c>
      <c r="F27" s="73"/>
      <c r="G27" s="98">
        <f t="shared" si="0"/>
        <v>32976875.940000001</v>
      </c>
    </row>
    <row r="28" spans="1:7" s="2" customFormat="1" ht="15.75">
      <c r="A28" s="20"/>
      <c r="B28" s="81">
        <v>45244</v>
      </c>
      <c r="C28" s="91"/>
      <c r="D28" s="91"/>
      <c r="E28" s="73">
        <v>315720</v>
      </c>
      <c r="F28" s="92"/>
      <c r="G28" s="98">
        <f t="shared" si="0"/>
        <v>33292595.940000001</v>
      </c>
    </row>
    <row r="29" spans="1:7" s="2" customFormat="1" ht="15.75">
      <c r="A29" s="20"/>
      <c r="B29" s="81">
        <v>45245</v>
      </c>
      <c r="C29" s="91"/>
      <c r="D29" s="91"/>
      <c r="E29" s="64">
        <v>316695</v>
      </c>
      <c r="F29" s="92"/>
      <c r="G29" s="98">
        <f t="shared" si="0"/>
        <v>33609290.939999998</v>
      </c>
    </row>
    <row r="30" spans="1:7" s="2" customFormat="1" ht="15.75">
      <c r="A30" s="20"/>
      <c r="B30" s="81">
        <v>45246</v>
      </c>
      <c r="C30" s="91"/>
      <c r="D30" s="91"/>
      <c r="E30" s="64">
        <v>323325</v>
      </c>
      <c r="F30" s="92"/>
      <c r="G30" s="98">
        <f t="shared" si="0"/>
        <v>33932615.939999998</v>
      </c>
    </row>
    <row r="31" spans="1:7" s="2" customFormat="1" ht="15.75">
      <c r="A31" s="20"/>
      <c r="B31" s="81">
        <v>45247</v>
      </c>
      <c r="C31" s="91"/>
      <c r="D31" s="91"/>
      <c r="E31" s="64">
        <v>281205</v>
      </c>
      <c r="F31" s="92"/>
      <c r="G31" s="98">
        <f t="shared" si="0"/>
        <v>34213820.939999998</v>
      </c>
    </row>
    <row r="32" spans="1:7" s="2" customFormat="1" ht="15.75">
      <c r="A32" s="20"/>
      <c r="B32" s="81">
        <v>45248</v>
      </c>
      <c r="C32" s="91"/>
      <c r="D32" s="91"/>
      <c r="E32" s="64">
        <v>90945</v>
      </c>
      <c r="F32" s="92"/>
      <c r="G32" s="98">
        <f t="shared" si="0"/>
        <v>34304765.939999998</v>
      </c>
    </row>
    <row r="33" spans="1:7" s="2" customFormat="1" ht="15.75">
      <c r="A33" s="20"/>
      <c r="B33" s="81">
        <v>45249</v>
      </c>
      <c r="C33" s="91"/>
      <c r="D33" s="91"/>
      <c r="E33" s="64">
        <v>0</v>
      </c>
      <c r="F33" s="92"/>
      <c r="G33" s="98">
        <v>0</v>
      </c>
    </row>
    <row r="34" spans="1:7" s="2" customFormat="1" ht="15.75">
      <c r="A34" s="20"/>
      <c r="B34" s="81">
        <v>45250</v>
      </c>
      <c r="C34" s="91"/>
      <c r="D34" s="91"/>
      <c r="E34" s="64">
        <v>257865</v>
      </c>
      <c r="F34" s="64"/>
      <c r="G34" s="98">
        <f>SUM(G32+E34)</f>
        <v>34562630.939999998</v>
      </c>
    </row>
    <row r="35" spans="1:7" s="2" customFormat="1" ht="15.75">
      <c r="A35" s="20"/>
      <c r="B35" s="81">
        <v>45251</v>
      </c>
      <c r="C35" s="91"/>
      <c r="D35" s="91"/>
      <c r="E35" s="64">
        <v>304425</v>
      </c>
      <c r="F35" s="64"/>
      <c r="G35" s="98">
        <f t="shared" si="0"/>
        <v>34867055.939999998</v>
      </c>
    </row>
    <row r="36" spans="1:7" s="2" customFormat="1" ht="15.75">
      <c r="A36" s="20"/>
      <c r="B36" s="81">
        <v>45252</v>
      </c>
      <c r="C36" s="91"/>
      <c r="D36" s="91"/>
      <c r="E36" s="64">
        <v>339090</v>
      </c>
      <c r="F36" s="64"/>
      <c r="G36" s="98">
        <f t="shared" si="0"/>
        <v>35206145.939999998</v>
      </c>
    </row>
    <row r="37" spans="1:7" s="2" customFormat="1" ht="15.75">
      <c r="A37" s="20"/>
      <c r="B37" s="81">
        <v>45252</v>
      </c>
      <c r="C37" s="63" t="s">
        <v>56</v>
      </c>
      <c r="D37" s="74" t="s">
        <v>57</v>
      </c>
      <c r="E37" s="73">
        <v>0</v>
      </c>
      <c r="F37" s="73">
        <v>2633626</v>
      </c>
      <c r="G37" s="98">
        <f t="shared" si="0"/>
        <v>32572519.939999998</v>
      </c>
    </row>
    <row r="38" spans="1:7" s="2" customFormat="1" ht="15.75">
      <c r="A38" s="20"/>
      <c r="B38" s="81">
        <v>45252</v>
      </c>
      <c r="C38" s="63" t="s">
        <v>58</v>
      </c>
      <c r="D38" s="74" t="s">
        <v>57</v>
      </c>
      <c r="E38" s="73">
        <v>0</v>
      </c>
      <c r="F38" s="73">
        <v>433647.76</v>
      </c>
      <c r="G38" s="98">
        <f t="shared" si="0"/>
        <v>32138872.179999996</v>
      </c>
    </row>
    <row r="39" spans="1:7" s="2" customFormat="1" ht="15.75">
      <c r="A39" s="20"/>
      <c r="B39" s="81">
        <v>45252</v>
      </c>
      <c r="C39" s="63" t="s">
        <v>59</v>
      </c>
      <c r="D39" s="74" t="s">
        <v>36</v>
      </c>
      <c r="E39" s="73">
        <v>0</v>
      </c>
      <c r="F39" s="73">
        <v>217657.82</v>
      </c>
      <c r="G39" s="98">
        <f t="shared" si="0"/>
        <v>31921214.359999996</v>
      </c>
    </row>
    <row r="40" spans="1:7" s="2" customFormat="1" ht="15.75">
      <c r="A40" s="20"/>
      <c r="B40" s="81">
        <v>45252</v>
      </c>
      <c r="C40" s="63" t="s">
        <v>60</v>
      </c>
      <c r="D40" s="74" t="s">
        <v>57</v>
      </c>
      <c r="E40" s="73">
        <v>0</v>
      </c>
      <c r="F40" s="73">
        <v>1300586</v>
      </c>
      <c r="G40" s="98">
        <f t="shared" si="0"/>
        <v>30620628.359999996</v>
      </c>
    </row>
    <row r="41" spans="1:7" s="2" customFormat="1" ht="15.75">
      <c r="A41" s="20"/>
      <c r="B41" s="81">
        <v>45253</v>
      </c>
      <c r="C41" s="91"/>
      <c r="D41" s="91"/>
      <c r="E41" s="64">
        <v>304440</v>
      </c>
      <c r="F41" s="64"/>
      <c r="G41" s="98">
        <f t="shared" si="0"/>
        <v>30925068.359999996</v>
      </c>
    </row>
    <row r="42" spans="1:7" s="2" customFormat="1" ht="15.75">
      <c r="A42" s="20"/>
      <c r="B42" s="81">
        <v>45254</v>
      </c>
      <c r="C42" s="91"/>
      <c r="D42" s="91"/>
      <c r="E42" s="64">
        <v>311460</v>
      </c>
      <c r="F42" s="64"/>
      <c r="G42" s="98">
        <f t="shared" si="0"/>
        <v>31236528.359999996</v>
      </c>
    </row>
    <row r="43" spans="1:7" s="2" customFormat="1" ht="15" customHeight="1">
      <c r="A43" s="20"/>
      <c r="B43" s="81">
        <v>45255</v>
      </c>
      <c r="C43" s="91"/>
      <c r="D43" s="91"/>
      <c r="E43" s="64">
        <v>170940</v>
      </c>
      <c r="F43" s="64"/>
      <c r="G43" s="98">
        <f t="shared" si="0"/>
        <v>31407468.359999996</v>
      </c>
    </row>
    <row r="44" spans="1:7" s="2" customFormat="1" ht="15.75">
      <c r="A44" s="20"/>
      <c r="B44" s="81">
        <v>45256</v>
      </c>
      <c r="C44" s="91"/>
      <c r="D44" s="91"/>
      <c r="E44" s="64">
        <v>96375</v>
      </c>
      <c r="F44" s="64"/>
      <c r="G44" s="98">
        <f t="shared" si="0"/>
        <v>31503843.359999996</v>
      </c>
    </row>
    <row r="45" spans="1:7" s="2" customFormat="1" ht="15.75">
      <c r="A45" s="20"/>
      <c r="B45" s="81">
        <v>45257</v>
      </c>
      <c r="C45" s="91"/>
      <c r="D45" s="60"/>
      <c r="E45" s="64">
        <v>328770</v>
      </c>
      <c r="F45" s="64"/>
      <c r="G45" s="98">
        <f t="shared" si="0"/>
        <v>31832613.359999996</v>
      </c>
    </row>
    <row r="46" spans="1:7" s="2" customFormat="1" ht="15.75">
      <c r="A46" s="20"/>
      <c r="B46" s="81">
        <v>45258</v>
      </c>
      <c r="C46" s="91"/>
      <c r="D46" s="60"/>
      <c r="E46" s="64">
        <v>317310</v>
      </c>
      <c r="F46" s="64"/>
      <c r="G46" s="98">
        <f t="shared" si="0"/>
        <v>32149923.359999996</v>
      </c>
    </row>
    <row r="47" spans="1:7" s="2" customFormat="1" ht="15.75">
      <c r="A47" s="20"/>
      <c r="B47" s="81">
        <v>45259</v>
      </c>
      <c r="C47" s="91"/>
      <c r="D47" s="91"/>
      <c r="E47" s="64">
        <v>318135</v>
      </c>
      <c r="F47" s="64"/>
      <c r="G47" s="98">
        <f t="shared" si="0"/>
        <v>32468058.359999996</v>
      </c>
    </row>
    <row r="48" spans="1:7" s="2" customFormat="1" ht="16.5" thickBot="1">
      <c r="A48" s="20"/>
      <c r="B48" s="82">
        <v>45260</v>
      </c>
      <c r="C48" s="99"/>
      <c r="D48" s="99"/>
      <c r="E48" s="100">
        <v>305790</v>
      </c>
      <c r="F48" s="100"/>
      <c r="G48" s="101">
        <f t="shared" si="0"/>
        <v>32773848.359999996</v>
      </c>
    </row>
    <row r="49" spans="1:7" ht="21" customHeight="1" thickBot="1">
      <c r="A49" s="14"/>
      <c r="B49" s="87"/>
      <c r="C49" s="88"/>
      <c r="D49" s="88" t="s">
        <v>11</v>
      </c>
      <c r="E49" s="89">
        <f>SUM(E14:E48)</f>
        <v>8499600</v>
      </c>
      <c r="F49" s="89">
        <f>SUM(F14:F48)</f>
        <v>5585517.5800000001</v>
      </c>
      <c r="G49" s="90"/>
    </row>
    <row r="50" spans="1:7" s="2" customFormat="1" ht="21" customHeight="1">
      <c r="A50" s="20"/>
      <c r="B50" s="21"/>
      <c r="C50" s="22"/>
      <c r="D50" s="22"/>
      <c r="E50" s="23"/>
      <c r="G50" s="23"/>
    </row>
    <row r="51" spans="1:7" ht="15" customHeight="1">
      <c r="A51" s="14"/>
      <c r="B51" s="24"/>
      <c r="C51" s="24"/>
      <c r="D51" s="24"/>
      <c r="E51" s="45"/>
      <c r="F51" s="25"/>
      <c r="G51" s="25"/>
    </row>
    <row r="52" spans="1:7" ht="15" customHeight="1">
      <c r="A52" s="14"/>
      <c r="B52" s="26"/>
      <c r="C52" s="27"/>
      <c r="D52" s="28"/>
      <c r="E52" s="29"/>
      <c r="F52" s="30"/>
      <c r="G52" s="46"/>
    </row>
    <row r="53" spans="1:7" ht="15" customHeight="1">
      <c r="A53" s="14"/>
      <c r="B53" s="26"/>
      <c r="C53" s="27"/>
      <c r="D53" s="28"/>
      <c r="E53" s="29"/>
      <c r="F53" s="30"/>
      <c r="G53" s="46"/>
    </row>
    <row r="54" spans="1:7" ht="15" customHeight="1">
      <c r="A54" s="14"/>
      <c r="B54" s="106" t="s">
        <v>14</v>
      </c>
      <c r="C54" s="106"/>
      <c r="D54" s="111" t="s">
        <v>33</v>
      </c>
      <c r="E54" s="111"/>
      <c r="F54" s="108" t="s">
        <v>24</v>
      </c>
      <c r="G54" s="108"/>
    </row>
    <row r="55" spans="1:7" ht="15.75">
      <c r="A55" s="14"/>
      <c r="B55" s="107" t="s">
        <v>16</v>
      </c>
      <c r="C55" s="107"/>
      <c r="D55" s="111" t="s">
        <v>26</v>
      </c>
      <c r="E55" s="111"/>
      <c r="F55" s="109" t="s">
        <v>17</v>
      </c>
      <c r="G55" s="109"/>
    </row>
    <row r="56" spans="1:7" ht="15.75">
      <c r="A56" s="14"/>
      <c r="B56" s="108" t="s">
        <v>15</v>
      </c>
      <c r="C56" s="108"/>
      <c r="D56" s="112" t="s">
        <v>27</v>
      </c>
      <c r="E56" s="112"/>
      <c r="F56" s="110" t="s">
        <v>10</v>
      </c>
      <c r="G56" s="110"/>
    </row>
    <row r="57" spans="1:7" ht="15.75">
      <c r="A57" s="14"/>
      <c r="B57" s="24"/>
      <c r="C57" s="24"/>
      <c r="D57" s="24"/>
      <c r="E57" s="33"/>
      <c r="F57" s="32"/>
      <c r="G57" s="33"/>
    </row>
    <row r="58" spans="1:7" ht="15.75">
      <c r="A58" s="14"/>
      <c r="B58" s="24"/>
      <c r="C58" s="24"/>
      <c r="D58" s="24"/>
      <c r="E58" s="34"/>
      <c r="F58" s="32"/>
      <c r="G58" s="35"/>
    </row>
    <row r="59" spans="1:7" ht="15.75">
      <c r="A59" s="14"/>
      <c r="B59" s="24"/>
      <c r="C59" s="24"/>
      <c r="D59" s="24"/>
      <c r="E59" s="34"/>
      <c r="F59" s="34"/>
      <c r="G59" s="35"/>
    </row>
    <row r="60" spans="1:7" ht="15.75">
      <c r="A60" s="14"/>
      <c r="B60" s="24"/>
      <c r="C60" s="24"/>
      <c r="D60" s="24"/>
      <c r="E60" s="34"/>
      <c r="F60" s="34"/>
      <c r="G60" s="35"/>
    </row>
    <row r="61" spans="1:7" ht="15.75">
      <c r="A61" s="14"/>
      <c r="B61" s="24"/>
      <c r="C61" s="24"/>
      <c r="D61" s="24"/>
      <c r="E61" s="34"/>
      <c r="F61" s="34"/>
      <c r="G61" s="35"/>
    </row>
    <row r="62" spans="1:7" ht="15" customHeight="1">
      <c r="F62" s="34"/>
      <c r="G62" s="4"/>
    </row>
    <row r="63" spans="1:7">
      <c r="G63" s="3"/>
    </row>
    <row r="64" spans="1:7">
      <c r="G64" s="4"/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</sheetData>
  <mergeCells count="13">
    <mergeCell ref="B10:G10"/>
    <mergeCell ref="B6:G6"/>
    <mergeCell ref="B7:G7"/>
    <mergeCell ref="B8:G8"/>
    <mergeCell ref="B54:C54"/>
    <mergeCell ref="D54:E54"/>
    <mergeCell ref="F54:G54"/>
    <mergeCell ref="B55:C55"/>
    <mergeCell ref="D55:E55"/>
    <mergeCell ref="F55:G55"/>
    <mergeCell ref="B56:C56"/>
    <mergeCell ref="D56:E56"/>
    <mergeCell ref="F56:G56"/>
  </mergeCells>
  <pageMargins left="0.31496062992125984" right="0.35433070866141736" top="0.35433070866141736" bottom="0.15748031496062992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COLECTORA OMSA OCTUBRE 2023</vt:lpstr>
      <vt:lpstr> NUEVA COLECTORA OCTUBRE 2023</vt:lpstr>
      <vt:lpstr>'COLECTORA OMSA OCTUBRE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m.turbi</dc:creator>
  <cp:lastModifiedBy>Miloidis Turbi Perez</cp:lastModifiedBy>
  <cp:lastPrinted>2023-12-12T19:30:38Z</cp:lastPrinted>
  <dcterms:created xsi:type="dcterms:W3CDTF">2018-06-11T12:44:56Z</dcterms:created>
  <dcterms:modified xsi:type="dcterms:W3CDTF">2023-12-14T15:41:43Z</dcterms:modified>
</cp:coreProperties>
</file>