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Contabilidad\"/>
    </mc:Choice>
  </mc:AlternateContent>
  <xr:revisionPtr revIDLastSave="0" documentId="8_{7BA4B976-511B-47A1-9C05-0DA3E91C7CBA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ENTRADA DEL MES" sheetId="5" r:id="rId1"/>
    <sheet name="CUENTA POR PAGAR GLOBAL" sheetId="4" state="hidden" r:id="rId2"/>
    <sheet name="Hoja1" sheetId="6" state="hidden" r:id="rId3"/>
    <sheet name="Hoja2" sheetId="7" state="hidden" r:id="rId4"/>
    <sheet name="SALDO POR ANTIGUEDAD" sheetId="3" state="hidden" r:id="rId5"/>
  </sheets>
  <externalReferences>
    <externalReference r:id="rId6"/>
    <externalReference r:id="rId7"/>
  </externalReferences>
  <definedNames>
    <definedName name="_xlnm._FilterDatabase" localSheetId="1" hidden="1">'CUENTA POR PAGAR GLOBAL'!$B$14:$J$160</definedName>
    <definedName name="_xlnm._FilterDatabase" localSheetId="0" hidden="1">'ENTRADA DEL MES'!$B$10:$G$68</definedName>
    <definedName name="_xlnm._FilterDatabase" localSheetId="4" hidden="1">'SALDO POR ANTIGUEDAD'!$B$15:$G$218</definedName>
    <definedName name="_xlnm.Print_Titles" localSheetId="1">'CUENTA POR PAGAR GLOBAL'!$2:$14</definedName>
    <definedName name="_xlnm.Print_Titles" localSheetId="4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3" l="1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16" i="3"/>
  <c r="I117" i="4" l="1"/>
  <c r="F118" i="3" s="1"/>
  <c r="A5" i="6" l="1"/>
  <c r="A4" i="6"/>
  <c r="A2" i="6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9" i="4"/>
  <c r="I210" i="4"/>
  <c r="I211" i="4"/>
  <c r="I212" i="4"/>
  <c r="I213" i="4"/>
  <c r="I214" i="4"/>
  <c r="I215" i="4"/>
  <c r="I216" i="4"/>
  <c r="I217" i="4"/>
  <c r="I218" i="4"/>
  <c r="I15" i="4"/>
  <c r="E164" i="3" l="1"/>
  <c r="E196" i="3"/>
  <c r="F216" i="4" l="1"/>
  <c r="F165" i="3" s="1"/>
  <c r="F217" i="4"/>
  <c r="F164" i="3" s="1"/>
  <c r="F218" i="4"/>
  <c r="F196" i="3" s="1"/>
  <c r="E216" i="4"/>
  <c r="C165" i="3" s="1"/>
  <c r="E217" i="4"/>
  <c r="C164" i="3" s="1"/>
  <c r="E218" i="4"/>
  <c r="C196" i="3" s="1"/>
  <c r="D216" i="4"/>
  <c r="B165" i="3" s="1"/>
  <c r="D217" i="4"/>
  <c r="B164" i="3" s="1"/>
  <c r="D218" i="4"/>
  <c r="B196" i="3" s="1"/>
  <c r="B216" i="4"/>
  <c r="D165" i="3" s="1"/>
  <c r="B217" i="4"/>
  <c r="D164" i="3" s="1"/>
  <c r="B218" i="4"/>
  <c r="D196" i="3" s="1"/>
  <c r="F164" i="4"/>
  <c r="F197" i="3" s="1"/>
  <c r="F165" i="4"/>
  <c r="F198" i="3" s="1"/>
  <c r="F166" i="4"/>
  <c r="F189" i="3" s="1"/>
  <c r="F167" i="4"/>
  <c r="F178" i="3" s="1"/>
  <c r="F168" i="4"/>
  <c r="F179" i="3" s="1"/>
  <c r="F169" i="4"/>
  <c r="F183" i="3" s="1"/>
  <c r="F170" i="4"/>
  <c r="F184" i="3" s="1"/>
  <c r="F171" i="4"/>
  <c r="F199" i="3" s="1"/>
  <c r="F172" i="4"/>
  <c r="F190" i="3" s="1"/>
  <c r="F173" i="4"/>
  <c r="F207" i="3" s="1"/>
  <c r="F174" i="4"/>
  <c r="F204" i="3" s="1"/>
  <c r="F175" i="4"/>
  <c r="F208" i="3" s="1"/>
  <c r="F176" i="4"/>
  <c r="F209" i="3" s="1"/>
  <c r="F177" i="4"/>
  <c r="F191" i="3" s="1"/>
  <c r="F178" i="4"/>
  <c r="F192" i="3" s="1"/>
  <c r="F179" i="4"/>
  <c r="F185" i="3" s="1"/>
  <c r="F180" i="4"/>
  <c r="F186" i="3" s="1"/>
  <c r="F181" i="4"/>
  <c r="F200" i="3" s="1"/>
  <c r="F182" i="4"/>
  <c r="F205" i="3" s="1"/>
  <c r="F183" i="4"/>
  <c r="F210" i="3" s="1"/>
  <c r="F184" i="4"/>
  <c r="F206" i="3" s="1"/>
  <c r="F185" i="4"/>
  <c r="F166" i="3" s="1"/>
  <c r="F186" i="4"/>
  <c r="F167" i="3" s="1"/>
  <c r="F187" i="4"/>
  <c r="F172" i="3" s="1"/>
  <c r="F188" i="4"/>
  <c r="F201" i="3" s="1"/>
  <c r="F189" i="4"/>
  <c r="F180" i="3" s="1"/>
  <c r="F190" i="4"/>
  <c r="F193" i="3" s="1"/>
  <c r="F191" i="4"/>
  <c r="F175" i="3" s="1"/>
  <c r="F192" i="4"/>
  <c r="F176" i="3" s="1"/>
  <c r="F193" i="4"/>
  <c r="F177" i="3" s="1"/>
  <c r="F194" i="4"/>
  <c r="F187" i="3" s="1"/>
  <c r="F195" i="4"/>
  <c r="F181" i="3" s="1"/>
  <c r="F196" i="4"/>
  <c r="F211" i="3" s="1"/>
  <c r="F197" i="4"/>
  <c r="F212" i="3" s="1"/>
  <c r="F198" i="4"/>
  <c r="F213" i="3" s="1"/>
  <c r="F199" i="4"/>
  <c r="F214" i="3" s="1"/>
  <c r="F200" i="4"/>
  <c r="F215" i="3" s="1"/>
  <c r="F201" i="4"/>
  <c r="F216" i="3" s="1"/>
  <c r="F202" i="4"/>
  <c r="F217" i="3" s="1"/>
  <c r="F203" i="4"/>
  <c r="F218" i="3" s="1"/>
  <c r="F204" i="4"/>
  <c r="F219" i="3" s="1"/>
  <c r="F205" i="4"/>
  <c r="F168" i="3" s="1"/>
  <c r="F206" i="4"/>
  <c r="F169" i="3" s="1"/>
  <c r="F207" i="4"/>
  <c r="F170" i="3" s="1"/>
  <c r="F208" i="4"/>
  <c r="F209" i="4"/>
  <c r="F171" i="3" s="1"/>
  <c r="F210" i="4"/>
  <c r="F173" i="3" s="1"/>
  <c r="F211" i="4"/>
  <c r="F202" i="3" s="1"/>
  <c r="F212" i="4"/>
  <c r="F203" i="3" s="1"/>
  <c r="F213" i="4"/>
  <c r="F182" i="3" s="1"/>
  <c r="F214" i="4"/>
  <c r="F194" i="3" s="1"/>
  <c r="F215" i="4"/>
  <c r="F195" i="3" s="1"/>
  <c r="E164" i="4"/>
  <c r="C197" i="3" s="1"/>
  <c r="E165" i="4"/>
  <c r="C198" i="3" s="1"/>
  <c r="E166" i="4"/>
  <c r="C189" i="3" s="1"/>
  <c r="E167" i="4"/>
  <c r="C178" i="3" s="1"/>
  <c r="E168" i="4"/>
  <c r="C179" i="3" s="1"/>
  <c r="E169" i="4"/>
  <c r="C183" i="3" s="1"/>
  <c r="E170" i="4"/>
  <c r="C184" i="3" s="1"/>
  <c r="E171" i="4"/>
  <c r="C199" i="3" s="1"/>
  <c r="E172" i="4"/>
  <c r="C190" i="3" s="1"/>
  <c r="E173" i="4"/>
  <c r="C207" i="3" s="1"/>
  <c r="E174" i="4"/>
  <c r="C204" i="3" s="1"/>
  <c r="E175" i="4"/>
  <c r="C208" i="3" s="1"/>
  <c r="E176" i="4"/>
  <c r="C209" i="3" s="1"/>
  <c r="E177" i="4"/>
  <c r="C191" i="3" s="1"/>
  <c r="E178" i="4"/>
  <c r="C192" i="3" s="1"/>
  <c r="E179" i="4"/>
  <c r="C185" i="3" s="1"/>
  <c r="E180" i="4"/>
  <c r="C186" i="3" s="1"/>
  <c r="E181" i="4"/>
  <c r="C200" i="3" s="1"/>
  <c r="E182" i="4"/>
  <c r="C205" i="3" s="1"/>
  <c r="E183" i="4"/>
  <c r="C210" i="3" s="1"/>
  <c r="E184" i="4"/>
  <c r="C206" i="3" s="1"/>
  <c r="E185" i="4"/>
  <c r="C166" i="3" s="1"/>
  <c r="E186" i="4"/>
  <c r="C167" i="3" s="1"/>
  <c r="E187" i="4"/>
  <c r="C172" i="3" s="1"/>
  <c r="E188" i="4"/>
  <c r="C201" i="3" s="1"/>
  <c r="E189" i="4"/>
  <c r="C180" i="3" s="1"/>
  <c r="E190" i="4"/>
  <c r="C193" i="3" s="1"/>
  <c r="E191" i="4"/>
  <c r="C175" i="3" s="1"/>
  <c r="E192" i="4"/>
  <c r="C176" i="3" s="1"/>
  <c r="E193" i="4"/>
  <c r="C177" i="3" s="1"/>
  <c r="E194" i="4"/>
  <c r="C187" i="3" s="1"/>
  <c r="E195" i="4"/>
  <c r="C181" i="3" s="1"/>
  <c r="E196" i="4"/>
  <c r="C211" i="3" s="1"/>
  <c r="E197" i="4"/>
  <c r="C212" i="3" s="1"/>
  <c r="E198" i="4"/>
  <c r="C213" i="3" s="1"/>
  <c r="E199" i="4"/>
  <c r="C214" i="3" s="1"/>
  <c r="E200" i="4"/>
  <c r="C215" i="3" s="1"/>
  <c r="E201" i="4"/>
  <c r="C216" i="3" s="1"/>
  <c r="E202" i="4"/>
  <c r="C217" i="3" s="1"/>
  <c r="E203" i="4"/>
  <c r="C218" i="3" s="1"/>
  <c r="E204" i="4"/>
  <c r="C219" i="3" s="1"/>
  <c r="E205" i="4"/>
  <c r="C168" i="3" s="1"/>
  <c r="E206" i="4"/>
  <c r="C169" i="3" s="1"/>
  <c r="E207" i="4"/>
  <c r="C170" i="3" s="1"/>
  <c r="E208" i="4"/>
  <c r="C188" i="3" s="1"/>
  <c r="E209" i="4"/>
  <c r="C171" i="3" s="1"/>
  <c r="E210" i="4"/>
  <c r="C173" i="3" s="1"/>
  <c r="E211" i="4"/>
  <c r="C202" i="3" s="1"/>
  <c r="E212" i="4"/>
  <c r="C203" i="3" s="1"/>
  <c r="E213" i="4"/>
  <c r="C182" i="3" s="1"/>
  <c r="E214" i="4"/>
  <c r="C194" i="3" s="1"/>
  <c r="E215" i="4"/>
  <c r="C195" i="3" s="1"/>
  <c r="D164" i="4"/>
  <c r="B197" i="3" s="1"/>
  <c r="D165" i="4"/>
  <c r="B198" i="3" s="1"/>
  <c r="D166" i="4"/>
  <c r="B189" i="3" s="1"/>
  <c r="D167" i="4"/>
  <c r="B178" i="3" s="1"/>
  <c r="D168" i="4"/>
  <c r="B179" i="3" s="1"/>
  <c r="D169" i="4"/>
  <c r="B183" i="3" s="1"/>
  <c r="D170" i="4"/>
  <c r="B184" i="3" s="1"/>
  <c r="D171" i="4"/>
  <c r="B199" i="3" s="1"/>
  <c r="D172" i="4"/>
  <c r="B190" i="3" s="1"/>
  <c r="D173" i="4"/>
  <c r="B207" i="3" s="1"/>
  <c r="D174" i="4"/>
  <c r="B204" i="3" s="1"/>
  <c r="D175" i="4"/>
  <c r="B208" i="3" s="1"/>
  <c r="D176" i="4"/>
  <c r="B209" i="3" s="1"/>
  <c r="D177" i="4"/>
  <c r="B191" i="3" s="1"/>
  <c r="D178" i="4"/>
  <c r="B192" i="3" s="1"/>
  <c r="D179" i="4"/>
  <c r="B185" i="3" s="1"/>
  <c r="D180" i="4"/>
  <c r="B186" i="3" s="1"/>
  <c r="D181" i="4"/>
  <c r="B200" i="3" s="1"/>
  <c r="D182" i="4"/>
  <c r="B205" i="3" s="1"/>
  <c r="D183" i="4"/>
  <c r="B210" i="3" s="1"/>
  <c r="D184" i="4"/>
  <c r="B206" i="3" s="1"/>
  <c r="D185" i="4"/>
  <c r="B166" i="3" s="1"/>
  <c r="D186" i="4"/>
  <c r="B167" i="3" s="1"/>
  <c r="D187" i="4"/>
  <c r="B172" i="3" s="1"/>
  <c r="D188" i="4"/>
  <c r="B201" i="3" s="1"/>
  <c r="D189" i="4"/>
  <c r="B180" i="3" s="1"/>
  <c r="D190" i="4"/>
  <c r="B193" i="3" s="1"/>
  <c r="D191" i="4"/>
  <c r="B175" i="3" s="1"/>
  <c r="D192" i="4"/>
  <c r="B176" i="3" s="1"/>
  <c r="D193" i="4"/>
  <c r="B177" i="3" s="1"/>
  <c r="D194" i="4"/>
  <c r="B187" i="3" s="1"/>
  <c r="D195" i="4"/>
  <c r="B181" i="3" s="1"/>
  <c r="D196" i="4"/>
  <c r="B211" i="3" s="1"/>
  <c r="D197" i="4"/>
  <c r="B212" i="3" s="1"/>
  <c r="D198" i="4"/>
  <c r="B213" i="3" s="1"/>
  <c r="D199" i="4"/>
  <c r="B214" i="3" s="1"/>
  <c r="D200" i="4"/>
  <c r="B215" i="3" s="1"/>
  <c r="D201" i="4"/>
  <c r="B216" i="3" s="1"/>
  <c r="D202" i="4"/>
  <c r="B217" i="3" s="1"/>
  <c r="D203" i="4"/>
  <c r="B218" i="3" s="1"/>
  <c r="D204" i="4"/>
  <c r="B219" i="3" s="1"/>
  <c r="D205" i="4"/>
  <c r="B168" i="3" s="1"/>
  <c r="D206" i="4"/>
  <c r="B169" i="3" s="1"/>
  <c r="D207" i="4"/>
  <c r="B170" i="3" s="1"/>
  <c r="D208" i="4"/>
  <c r="B188" i="3" s="1"/>
  <c r="D209" i="4"/>
  <c r="B171" i="3" s="1"/>
  <c r="D210" i="4"/>
  <c r="B173" i="3" s="1"/>
  <c r="D211" i="4"/>
  <c r="B202" i="3" s="1"/>
  <c r="D212" i="4"/>
  <c r="B203" i="3" s="1"/>
  <c r="D213" i="4"/>
  <c r="B182" i="3" s="1"/>
  <c r="D214" i="4"/>
  <c r="B194" i="3" s="1"/>
  <c r="D215" i="4"/>
  <c r="B195" i="3" s="1"/>
  <c r="C164" i="4"/>
  <c r="E197" i="3" s="1"/>
  <c r="C165" i="4"/>
  <c r="E198" i="3" s="1"/>
  <c r="C166" i="4"/>
  <c r="E189" i="3" s="1"/>
  <c r="C167" i="4"/>
  <c r="E178" i="3" s="1"/>
  <c r="C168" i="4"/>
  <c r="E179" i="3" s="1"/>
  <c r="C169" i="4"/>
  <c r="E183" i="3" s="1"/>
  <c r="C170" i="4"/>
  <c r="E184" i="3" s="1"/>
  <c r="C171" i="4"/>
  <c r="E199" i="3" s="1"/>
  <c r="C172" i="4"/>
  <c r="E190" i="3" s="1"/>
  <c r="C173" i="4"/>
  <c r="E207" i="3" s="1"/>
  <c r="C174" i="4"/>
  <c r="E204" i="3" s="1"/>
  <c r="C175" i="4"/>
  <c r="E208" i="3" s="1"/>
  <c r="C176" i="4"/>
  <c r="E209" i="3" s="1"/>
  <c r="C177" i="4"/>
  <c r="E191" i="3" s="1"/>
  <c r="C178" i="4"/>
  <c r="E192" i="3" s="1"/>
  <c r="C179" i="4"/>
  <c r="E185" i="3" s="1"/>
  <c r="C180" i="4"/>
  <c r="E186" i="3" s="1"/>
  <c r="C181" i="4"/>
  <c r="E200" i="3" s="1"/>
  <c r="C182" i="4"/>
  <c r="E205" i="3" s="1"/>
  <c r="C183" i="4"/>
  <c r="E210" i="3" s="1"/>
  <c r="C184" i="4"/>
  <c r="E206" i="3" s="1"/>
  <c r="C185" i="4"/>
  <c r="E166" i="3" s="1"/>
  <c r="C186" i="4"/>
  <c r="E167" i="3" s="1"/>
  <c r="C187" i="4"/>
  <c r="E172" i="3" s="1"/>
  <c r="C188" i="4"/>
  <c r="E201" i="3" s="1"/>
  <c r="C189" i="4"/>
  <c r="E180" i="3" s="1"/>
  <c r="C190" i="4"/>
  <c r="E193" i="3" s="1"/>
  <c r="C191" i="4"/>
  <c r="E175" i="3" s="1"/>
  <c r="C192" i="4"/>
  <c r="E176" i="3" s="1"/>
  <c r="C193" i="4"/>
  <c r="E177" i="3" s="1"/>
  <c r="C194" i="4"/>
  <c r="E187" i="3" s="1"/>
  <c r="C195" i="4"/>
  <c r="E181" i="3" s="1"/>
  <c r="C196" i="4"/>
  <c r="E211" i="3" s="1"/>
  <c r="C197" i="4"/>
  <c r="E212" i="3" s="1"/>
  <c r="C198" i="4"/>
  <c r="E213" i="3" s="1"/>
  <c r="C199" i="4"/>
  <c r="E214" i="3" s="1"/>
  <c r="C200" i="4"/>
  <c r="E215" i="3" s="1"/>
  <c r="C201" i="4"/>
  <c r="E216" i="3" s="1"/>
  <c r="C202" i="4"/>
  <c r="E217" i="3" s="1"/>
  <c r="C203" i="4"/>
  <c r="E218" i="3" s="1"/>
  <c r="C204" i="4"/>
  <c r="E219" i="3" s="1"/>
  <c r="C205" i="4"/>
  <c r="E168" i="3" s="1"/>
  <c r="C206" i="4"/>
  <c r="E169" i="3" s="1"/>
  <c r="C207" i="4"/>
  <c r="E170" i="3" s="1"/>
  <c r="C208" i="4"/>
  <c r="E188" i="3" s="1"/>
  <c r="C209" i="4"/>
  <c r="E171" i="3" s="1"/>
  <c r="C210" i="4"/>
  <c r="E173" i="3" s="1"/>
  <c r="C211" i="4"/>
  <c r="E202" i="3" s="1"/>
  <c r="C212" i="4"/>
  <c r="E203" i="3" s="1"/>
  <c r="C213" i="4"/>
  <c r="E182" i="3" s="1"/>
  <c r="C214" i="4"/>
  <c r="E194" i="3" s="1"/>
  <c r="C215" i="4"/>
  <c r="E195" i="3" s="1"/>
  <c r="C216" i="4"/>
  <c r="E165" i="3" s="1"/>
  <c r="B164" i="4"/>
  <c r="D197" i="3" s="1"/>
  <c r="B165" i="4"/>
  <c r="D198" i="3" s="1"/>
  <c r="B166" i="4"/>
  <c r="D189" i="3" s="1"/>
  <c r="B167" i="4"/>
  <c r="D178" i="3" s="1"/>
  <c r="B168" i="4"/>
  <c r="D179" i="3" s="1"/>
  <c r="B169" i="4"/>
  <c r="D183" i="3" s="1"/>
  <c r="B170" i="4"/>
  <c r="D184" i="3" s="1"/>
  <c r="B171" i="4"/>
  <c r="D199" i="3" s="1"/>
  <c r="B172" i="4"/>
  <c r="D190" i="3" s="1"/>
  <c r="B173" i="4"/>
  <c r="D207" i="3" s="1"/>
  <c r="B174" i="4"/>
  <c r="D204" i="3" s="1"/>
  <c r="B175" i="4"/>
  <c r="D208" i="3" s="1"/>
  <c r="B176" i="4"/>
  <c r="D209" i="3" s="1"/>
  <c r="B177" i="4"/>
  <c r="D191" i="3" s="1"/>
  <c r="B178" i="4"/>
  <c r="D192" i="3" s="1"/>
  <c r="B179" i="4"/>
  <c r="D185" i="3" s="1"/>
  <c r="B180" i="4"/>
  <c r="D186" i="3" s="1"/>
  <c r="B181" i="4"/>
  <c r="D200" i="3" s="1"/>
  <c r="B182" i="4"/>
  <c r="D205" i="3" s="1"/>
  <c r="B183" i="4"/>
  <c r="D210" i="3" s="1"/>
  <c r="B184" i="4"/>
  <c r="D206" i="3" s="1"/>
  <c r="B185" i="4"/>
  <c r="D166" i="3" s="1"/>
  <c r="B186" i="4"/>
  <c r="D167" i="3" s="1"/>
  <c r="B187" i="4"/>
  <c r="D172" i="3" s="1"/>
  <c r="B188" i="4"/>
  <c r="D201" i="3" s="1"/>
  <c r="B189" i="4"/>
  <c r="D180" i="3" s="1"/>
  <c r="B190" i="4"/>
  <c r="D193" i="3" s="1"/>
  <c r="B191" i="4"/>
  <c r="D175" i="3" s="1"/>
  <c r="B192" i="4"/>
  <c r="D176" i="3" s="1"/>
  <c r="B193" i="4"/>
  <c r="D177" i="3" s="1"/>
  <c r="B194" i="4"/>
  <c r="D187" i="3" s="1"/>
  <c r="B195" i="4"/>
  <c r="D181" i="3" s="1"/>
  <c r="B196" i="4"/>
  <c r="D211" i="3" s="1"/>
  <c r="B197" i="4"/>
  <c r="D212" i="3" s="1"/>
  <c r="B198" i="4"/>
  <c r="D213" i="3" s="1"/>
  <c r="B199" i="4"/>
  <c r="D214" i="3" s="1"/>
  <c r="B200" i="4"/>
  <c r="D215" i="3" s="1"/>
  <c r="B201" i="4"/>
  <c r="D216" i="3" s="1"/>
  <c r="B202" i="4"/>
  <c r="D217" i="3" s="1"/>
  <c r="B203" i="4"/>
  <c r="D218" i="3" s="1"/>
  <c r="B204" i="4"/>
  <c r="D219" i="3" s="1"/>
  <c r="B205" i="4"/>
  <c r="D168" i="3" s="1"/>
  <c r="B206" i="4"/>
  <c r="D169" i="3" s="1"/>
  <c r="B207" i="4"/>
  <c r="D170" i="3" s="1"/>
  <c r="B208" i="4"/>
  <c r="D188" i="3" s="1"/>
  <c r="B209" i="4"/>
  <c r="D171" i="3" s="1"/>
  <c r="B210" i="4"/>
  <c r="D173" i="3" s="1"/>
  <c r="B211" i="4"/>
  <c r="D202" i="3" s="1"/>
  <c r="B212" i="4"/>
  <c r="D203" i="3" s="1"/>
  <c r="B213" i="4"/>
  <c r="D182" i="3" s="1"/>
  <c r="B214" i="4"/>
  <c r="D194" i="3" s="1"/>
  <c r="B215" i="4"/>
  <c r="D195" i="3" s="1"/>
  <c r="B163" i="4"/>
  <c r="F188" i="3" l="1"/>
  <c r="I208" i="4"/>
  <c r="H150" i="4" l="1"/>
  <c r="G67" i="5" l="1"/>
  <c r="H219" i="4"/>
  <c r="C163" i="4" l="1"/>
  <c r="E174" i="3" s="1"/>
  <c r="F163" i="4"/>
  <c r="D174" i="3"/>
  <c r="E163" i="4"/>
  <c r="C174" i="3" s="1"/>
  <c r="D163" i="4"/>
  <c r="B174" i="3" s="1"/>
  <c r="F174" i="3" l="1"/>
  <c r="F159" i="4" l="1"/>
  <c r="F219" i="4" l="1"/>
  <c r="A3" i="6"/>
  <c r="A7" i="6" s="1"/>
  <c r="A9" i="6" s="1"/>
  <c r="I159" i="4"/>
  <c r="I219" i="4" s="1"/>
  <c r="F151" i="3" l="1"/>
  <c r="G220" i="3" l="1"/>
  <c r="N222" i="4"/>
  <c r="N219" i="4"/>
  <c r="N221" i="4" l="1"/>
  <c r="N223" i="4" s="1"/>
  <c r="O223" i="4" s="1"/>
</calcChain>
</file>

<file path=xl/sharedStrings.xml><?xml version="1.0" encoding="utf-8"?>
<sst xmlns="http://schemas.openxmlformats.org/spreadsheetml/2006/main" count="1526" uniqueCount="335">
  <si>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</si>
  <si>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</si>
  <si>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</si>
  <si>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</si>
  <si>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</si>
  <si>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</si>
  <si>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</si>
  <si>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</si>
  <si>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</si>
  <si>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</si>
  <si>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</si>
  <si>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</si>
  <si>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</si>
  <si>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</si>
  <si>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</si>
  <si>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</si>
  <si>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</si>
  <si>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</si>
  <si>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</si>
  <si>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</si>
  <si>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</si>
  <si>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</si>
  <si>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</si>
  <si>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</si>
  <si>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</si>
  <si>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</si>
  <si>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</si>
  <si>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</si>
  <si>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</si>
  <si>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</si>
  <si>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</si>
  <si>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</si>
  <si>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</si>
  <si>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</si>
  <si>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</si>
  <si>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</si>
  <si>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</si>
  <si>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</si>
  <si>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</si>
  <si>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</si>
  <si>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</si>
  <si>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</si>
  <si>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</si>
  <si>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</si>
  <si>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</si>
  <si>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</si>
  <si>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</si>
  <si>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</si>
  <si>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</si>
  <si>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</si>
  <si>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</si>
  <si>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</si>
  <si>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</si>
  <si>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</si>
  <si>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</si>
  <si>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</si>
  <si>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</si>
  <si>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</si>
  <si>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</si>
  <si>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</si>
  <si>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</si>
  <si>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</si>
  <si>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</si>
  <si>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</si>
  <si>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</si>
  <si>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</si>
  <si>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</si>
  <si>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</si>
  <si>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</si>
  <si>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</si>
  <si>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</si>
  <si>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</si>
  <si>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</si>
  <si>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</si>
  <si>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</si>
  <si>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</si>
  <si>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</si>
  <si>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</si>
  <si>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</si>
  <si>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</si>
  <si>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</si>
  <si>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</si>
  <si>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</si>
  <si>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</si>
  <si>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</si>
  <si>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</si>
  <si>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</si>
  <si>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</si>
  <si>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</si>
  <si>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</si>
  <si>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</si>
  <si>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</si>
  <si>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</si>
  <si>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</si>
  <si>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</si>
  <si>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</si>
  <si>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</si>
  <si>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</si>
  <si>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</si>
  <si>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</si>
  <si>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</si>
  <si>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</si>
  <si>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</si>
  <si>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</si>
  <si>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</si>
  <si>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</si>
  <si>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</si>
  <si>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</si>
  <si>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</si>
  <si>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</si>
  <si>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</si>
  <si>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</si>
  <si>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</si>
  <si>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</si>
  <si>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</si>
  <si>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</si>
  <si>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</si>
  <si>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</si>
  <si>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</si>
  <si>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</si>
  <si>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</si>
  <si>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</si>
  <si>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</si>
  <si>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</si>
  <si>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</si>
  <si>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</si>
  <si>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</si>
  <si>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</si>
  <si>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</si>
  <si>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</si>
  <si>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</si>
  <si>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</si>
  <si>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</si>
  <si>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</si>
  <si>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</si>
  <si>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</si>
  <si>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</si>
  <si>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</si>
  <si>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</si>
  <si>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</si>
  <si>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</si>
  <si>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</si>
  <si>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</si>
  <si>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</si>
  <si>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</si>
  <si>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</si>
  <si>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</si>
  <si>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</si>
  <si>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</si>
  <si>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</si>
  <si>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</si>
  <si>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</si>
  <si>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</si>
  <si>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</si>
  <si>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</si>
  <si>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</si>
  <si>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</si>
  <si>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</si>
  <si>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</si>
  <si>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</si>
  <si>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</si>
  <si>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</si>
  <si>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</si>
  <si>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</si>
  <si>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</si>
  <si>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</si>
  <si>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</si>
  <si>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</si>
  <si>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</si>
  <si>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</si>
  <si>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</si>
  <si>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</si>
  <si>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</si>
  <si>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</si>
  <si>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</si>
  <si>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</si>
  <si>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</si>
  <si>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</si>
  <si>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</si>
  <si>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</si>
  <si>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</si>
  <si>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</si>
  <si>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</si>
  <si>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</si>
  <si>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</si>
  <si>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</si>
  <si>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SEGURO DE VEHICULO</t>
  </si>
  <si>
    <t>B1500043411</t>
  </si>
  <si>
    <t>LUDISA</t>
  </si>
  <si>
    <t>B1500001132</t>
  </si>
  <si>
    <t>B1500001133</t>
  </si>
  <si>
    <t>B1500001134</t>
  </si>
  <si>
    <t>JUDITH GOMEZ LOPEZ</t>
  </si>
  <si>
    <t>EDEESTE</t>
  </si>
  <si>
    <t>ELECTRICIDAD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</si>
  <si>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</si>
  <si>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</si>
  <si>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</si>
  <si>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</si>
  <si>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</si>
  <si>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</si>
  <si>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</si>
  <si>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</si>
  <si>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</si>
  <si>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</si>
  <si>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</si>
  <si>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</si>
  <si>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</si>
  <si>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</si>
  <si>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</si>
  <si>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</si>
  <si>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</si>
  <si>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</si>
  <si>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</si>
  <si>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</si>
  <si>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</si>
  <si>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</si>
  <si>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</si>
  <si>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</si>
  <si>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</si>
  <si>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</si>
  <si>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</si>
  <si>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>TOTAL EN RD$</t>
  </si>
  <si>
    <t xml:space="preserve"> Operadora Metropolitana de Servicios de Autobuses</t>
  </si>
  <si>
    <t>TOTAL</t>
  </si>
  <si>
    <t>EDESUR</t>
  </si>
  <si>
    <t>PRESTOL COMUNICACIONES</t>
  </si>
  <si>
    <t>ALQUILER DE EQUIPO DE COMUNICACIÓN, TELECOMUNICACIONES Y SEÑALIZACION</t>
  </si>
  <si>
    <t xml:space="preserve"> Lic. Joaquin Peña</t>
  </si>
  <si>
    <t xml:space="preserve">  Gerente de Contabilidad</t>
  </si>
  <si>
    <t>INVENTARIO DE GASOIL</t>
  </si>
  <si>
    <t>PETROMOVIL</t>
  </si>
  <si>
    <t>ENT-0686</t>
  </si>
  <si>
    <t>LABORATORIO ORBIS</t>
  </si>
  <si>
    <t>LLENADO DE AGUA</t>
  </si>
  <si>
    <t>Lic. Yileidy Lantigua</t>
  </si>
  <si>
    <t xml:space="preserve">Contador </t>
  </si>
  <si>
    <t>Gerente de Contabilidad</t>
  </si>
  <si>
    <t>ENT-685</t>
  </si>
  <si>
    <t>SEGURO DE VIDA</t>
  </si>
  <si>
    <t>SERVICIOS JURIDICOS</t>
  </si>
  <si>
    <t>DIESEL EXTREMO</t>
  </si>
  <si>
    <t>ENT-4</t>
  </si>
  <si>
    <t>LIB-</t>
  </si>
  <si>
    <t>ROSA ANTIGUA FERNADEZ</t>
  </si>
  <si>
    <t>ALTICE</t>
  </si>
  <si>
    <t>DIPSA</t>
  </si>
  <si>
    <t>MARIA ANTONIA TAVERAS</t>
  </si>
  <si>
    <t>ANIBAL ROSARIO RAMIREZ</t>
  </si>
  <si>
    <t>DARIO VELASQUEZ</t>
  </si>
  <si>
    <t>MERCEDES BATISTA</t>
  </si>
  <si>
    <t>ANIBAL SANCHEZ</t>
  </si>
  <si>
    <t>ALBERTO VALENZUELA Y ASOCIADOS</t>
  </si>
  <si>
    <t xml:space="preserve">Angloamericana </t>
  </si>
  <si>
    <t>B1500032178</t>
  </si>
  <si>
    <t>B1500032179</t>
  </si>
  <si>
    <t>B1500000152</t>
  </si>
  <si>
    <t>B1500000153</t>
  </si>
  <si>
    <t>B1500000107</t>
  </si>
  <si>
    <t>B1500000106</t>
  </si>
  <si>
    <t>B1500000154</t>
  </si>
  <si>
    <t>B1500000155</t>
  </si>
  <si>
    <t>B1500000104</t>
  </si>
  <si>
    <t>B1500000105</t>
  </si>
  <si>
    <t>B1500000064</t>
  </si>
  <si>
    <t>B1500000164</t>
  </si>
  <si>
    <t>E45000000030</t>
  </si>
  <si>
    <t>B1500000108</t>
  </si>
  <si>
    <t>B1500000109</t>
  </si>
  <si>
    <t>B1500000157</t>
  </si>
  <si>
    <t>B1500000144</t>
  </si>
  <si>
    <t>E450000003792</t>
  </si>
  <si>
    <t>E450000003793</t>
  </si>
  <si>
    <t xml:space="preserve"> Correspondiente al 30 de Abril 2024</t>
  </si>
  <si>
    <t>B1500032032</t>
  </si>
  <si>
    <t>CORAASAN</t>
  </si>
  <si>
    <t>AGUA</t>
  </si>
  <si>
    <t>B1500032186</t>
  </si>
  <si>
    <t>TELEFONO</t>
  </si>
  <si>
    <t>B1500524078</t>
  </si>
  <si>
    <t>B1500524297</t>
  </si>
  <si>
    <t>B1500524301</t>
  </si>
  <si>
    <t>B1500524674</t>
  </si>
  <si>
    <t>B1500528020</t>
  </si>
  <si>
    <t>B1500528986</t>
  </si>
  <si>
    <t>MAYO</t>
  </si>
  <si>
    <t>B1500000158</t>
  </si>
  <si>
    <t>B1500000111</t>
  </si>
  <si>
    <t>B1500000110</t>
  </si>
  <si>
    <t>B1500000159</t>
  </si>
  <si>
    <t>NC-</t>
  </si>
  <si>
    <t>B1500326315</t>
  </si>
  <si>
    <t>B1500330063</t>
  </si>
  <si>
    <t>B1500329493</t>
  </si>
  <si>
    <t>ENT-5</t>
  </si>
  <si>
    <t>SIGMA</t>
  </si>
  <si>
    <t>JG DIESEL</t>
  </si>
  <si>
    <t>INVENTARIO DE GASOLINA</t>
  </si>
  <si>
    <t>CAPITAL DIESEL</t>
  </si>
  <si>
    <t>B1500052105</t>
  </si>
  <si>
    <t>B1500052094</t>
  </si>
  <si>
    <t>YONA YONEL</t>
  </si>
  <si>
    <t>B1500045662</t>
  </si>
  <si>
    <t>ENT-89</t>
  </si>
  <si>
    <t>B1500000486</t>
  </si>
  <si>
    <t>B1500000551</t>
  </si>
  <si>
    <t>ENT-90</t>
  </si>
  <si>
    <t>RV DIESEL</t>
  </si>
  <si>
    <t xml:space="preserve">ENT-91 </t>
  </si>
  <si>
    <t>ENT-92</t>
  </si>
  <si>
    <t>ENT-93</t>
  </si>
  <si>
    <t>DAMIAN SERVICIOS GRAFICOS Y MAS</t>
  </si>
  <si>
    <t>ENT-6</t>
  </si>
  <si>
    <t>ENT-8</t>
  </si>
  <si>
    <t>ENT-9</t>
  </si>
  <si>
    <t>IMPRESORA V&amp;G SRL</t>
  </si>
  <si>
    <t>INVERSIONES DIEMER SRL</t>
  </si>
  <si>
    <t>Inventario Materiales de Oficina</t>
  </si>
  <si>
    <t>SENASA</t>
  </si>
  <si>
    <t>B1500011670</t>
  </si>
  <si>
    <t>JUNIO</t>
  </si>
  <si>
    <t>B1500052077</t>
  </si>
  <si>
    <t>B1500052076</t>
  </si>
  <si>
    <t>dic</t>
  </si>
  <si>
    <t>en</t>
  </si>
  <si>
    <t>feb</t>
  </si>
  <si>
    <t>mar</t>
  </si>
  <si>
    <t>abril</t>
  </si>
  <si>
    <t>may</t>
  </si>
  <si>
    <t>Total</t>
  </si>
  <si>
    <t>licitacion</t>
  </si>
  <si>
    <t>restan</t>
  </si>
  <si>
    <t>AUTOZAMA (PRESTAMO RESERVA</t>
  </si>
  <si>
    <t xml:space="preserve"> Correspondiente al 30 Abril 2024</t>
  </si>
  <si>
    <t>diferencia de 105,130.49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</si>
</sst>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91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12" fillId="3" borderId="15" xfId="1" applyFont="1" applyFill="1" applyBorder="1" applyAlignment="1">
      <alignment vertical="center"/>
    </xf>
    <xf numFmtId="43" fontId="4" fillId="3" borderId="15" xfId="0" applyNumberFormat="1" applyFont="1" applyFill="1" applyBorder="1" applyAlignment="1">
      <alignment vertical="center"/>
    </xf>
    <xf numFmtId="43" fontId="12" fillId="3" borderId="15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3" fontId="2" fillId="0" borderId="0" xfId="2" quotePrefix="1" applyFont="1" applyFill="1" applyBorder="1" applyAlignment="1"/>
    <xf numFmtId="0" fontId="10" fillId="0" borderId="0" xfId="0" applyFont="1" applyAlignment="1">
      <alignment horizontal="center"/>
    </xf>
    <xf numFmtId="43" fontId="5" fillId="0" borderId="14" xfId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3" applyFont="1" applyFill="1" applyBorder="1" applyAlignment="1">
      <alignment horizontal="center"/>
    </xf>
    <xf numFmtId="43" fontId="14" fillId="0" borderId="0" xfId="0" applyNumberFormat="1" applyFont="1"/>
    <xf numFmtId="0" fontId="16" fillId="0" borderId="0" xfId="0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5" fillId="0" borderId="7" xfId="0" applyFont="1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shrinkToFit="1"/>
    </xf>
    <xf numFmtId="165" fontId="17" fillId="2" borderId="2" xfId="0" applyNumberFormat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17" fillId="2" borderId="2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43" fontId="5" fillId="0" borderId="8" xfId="2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8" xfId="2" applyFont="1" applyFill="1" applyBorder="1" applyAlignment="1"/>
    <xf numFmtId="43" fontId="5" fillId="0" borderId="8" xfId="0" applyNumberFormat="1" applyFont="1" applyBorder="1"/>
    <xf numFmtId="43" fontId="2" fillId="0" borderId="14" xfId="2" quotePrefix="1" applyFont="1" applyFill="1" applyBorder="1" applyAlignment="1"/>
    <xf numFmtId="43" fontId="18" fillId="0" borderId="0" xfId="0" applyNumberFormat="1" applyFont="1" applyAlignment="1">
      <alignment horizontal="center"/>
    </xf>
    <xf numFmtId="43" fontId="18" fillId="0" borderId="0" xfId="0" applyNumberFormat="1" applyFont="1"/>
    <xf numFmtId="43" fontId="5" fillId="0" borderId="19" xfId="1" applyFont="1" applyFill="1" applyBorder="1" applyAlignment="1">
      <alignment horizontal="center"/>
    </xf>
    <xf numFmtId="43" fontId="5" fillId="0" borderId="19" xfId="1" applyFont="1" applyFill="1" applyBorder="1" applyAlignment="1"/>
    <xf numFmtId="43" fontId="2" fillId="0" borderId="14" xfId="1" applyFont="1" applyFill="1" applyBorder="1" applyAlignment="1">
      <alignment horizontal="center"/>
    </xf>
    <xf numFmtId="43" fontId="5" fillId="0" borderId="14" xfId="1" applyFont="1" applyFill="1" applyBorder="1" applyAlignment="1"/>
    <xf numFmtId="43" fontId="2" fillId="0" borderId="14" xfId="1" applyFont="1" applyFill="1" applyBorder="1" applyAlignment="1"/>
    <xf numFmtId="43" fontId="2" fillId="0" borderId="14" xfId="2" applyFont="1" applyFill="1" applyBorder="1" applyAlignment="1">
      <alignment horizontal="center"/>
    </xf>
    <xf numFmtId="43" fontId="2" fillId="0" borderId="14" xfId="2" applyFont="1" applyFill="1" applyBorder="1" applyAlignment="1"/>
    <xf numFmtId="0" fontId="2" fillId="0" borderId="14" xfId="3" applyFont="1" applyFill="1" applyBorder="1" applyAlignment="1">
      <alignment horizontal="center"/>
    </xf>
    <xf numFmtId="43" fontId="2" fillId="0" borderId="14" xfId="1" quotePrefix="1" applyFont="1" applyFill="1" applyBorder="1" applyAlignment="1"/>
    <xf numFmtId="0" fontId="5" fillId="0" borderId="14" xfId="3" applyFont="1" applyFill="1" applyBorder="1" applyAlignment="1">
      <alignment horizontal="center"/>
    </xf>
    <xf numFmtId="43" fontId="5" fillId="0" borderId="14" xfId="2" applyFont="1" applyFill="1" applyBorder="1" applyAlignment="1">
      <alignment horizontal="center"/>
    </xf>
    <xf numFmtId="43" fontId="5" fillId="0" borderId="14" xfId="2" applyFont="1" applyFill="1" applyBorder="1" applyAlignment="1"/>
    <xf numFmtId="43" fontId="2" fillId="0" borderId="14" xfId="5" applyFont="1" applyFill="1" applyBorder="1" applyAlignment="1">
      <alignment horizontal="center"/>
    </xf>
    <xf numFmtId="43" fontId="18" fillId="3" borderId="15" xfId="0" applyNumberFormat="1" applyFont="1" applyFill="1" applyBorder="1" applyAlignment="1">
      <alignment wrapText="1"/>
    </xf>
    <xf numFmtId="43" fontId="18" fillId="3" borderId="16" xfId="0" applyNumberFormat="1" applyFont="1" applyFill="1" applyBorder="1" applyAlignment="1">
      <alignment wrapText="1"/>
    </xf>
    <xf numFmtId="0" fontId="20" fillId="0" borderId="0" xfId="3" applyFont="1" applyFill="1" applyBorder="1" applyAlignment="1"/>
    <xf numFmtId="0" fontId="20" fillId="0" borderId="0" xfId="0" applyFont="1"/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3" fontId="0" fillId="0" borderId="0" xfId="1" applyFont="1"/>
    <xf numFmtId="0" fontId="2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9" xfId="0" applyFont="1" applyBorder="1"/>
    <xf numFmtId="43" fontId="5" fillId="0" borderId="11" xfId="1" applyFont="1" applyFill="1" applyBorder="1" applyAlignment="1">
      <alignment horizontal="center"/>
    </xf>
    <xf numFmtId="43" fontId="2" fillId="0" borderId="8" xfId="0" applyNumberFormat="1" applyFont="1" applyBorder="1"/>
    <xf numFmtId="43" fontId="2" fillId="0" borderId="13" xfId="1" applyFont="1" applyFill="1" applyBorder="1" applyAlignment="1">
      <alignment horizontal="center"/>
    </xf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0" xfId="1" applyFont="1" applyFill="1" applyAlignment="1">
      <alignment wrapText="1"/>
    </xf>
    <xf numFmtId="43" fontId="8" fillId="0" borderId="0" xfId="3" applyNumberFormat="1" applyFont="1" applyFill="1" applyBorder="1" applyAlignment="1"/>
    <xf numFmtId="43" fontId="8" fillId="0" borderId="0" xfId="0" applyNumberFormat="1" applyFont="1"/>
    <xf numFmtId="43" fontId="0" fillId="0" borderId="0" xfId="1" applyFont="1" applyFill="1"/>
    <xf numFmtId="43" fontId="0" fillId="0" borderId="14" xfId="1" applyFont="1" applyFill="1" applyBorder="1"/>
    <xf numFmtId="43" fontId="0" fillId="0" borderId="14" xfId="1" applyFont="1" applyBorder="1"/>
    <xf numFmtId="0" fontId="0" fillId="0" borderId="14" xfId="0" applyBorder="1"/>
    <xf numFmtId="0" fontId="0" fillId="0" borderId="14" xfId="0" applyBorder="1" applyAlignment="1">
      <alignment horizontal="center"/>
    </xf>
    <xf numFmtId="14" fontId="0" fillId="0" borderId="14" xfId="0" applyNumberFormat="1" applyBorder="1"/>
    <xf numFmtId="0" fontId="17" fillId="2" borderId="23" xfId="0" applyFont="1" applyFill="1" applyBorder="1" applyAlignment="1">
      <alignment horizontal="center"/>
    </xf>
    <xf numFmtId="164" fontId="17" fillId="2" borderId="24" xfId="0" applyNumberFormat="1" applyFont="1" applyFill="1" applyBorder="1" applyAlignment="1">
      <alignment horizontal="center" shrinkToFit="1"/>
    </xf>
    <xf numFmtId="165" fontId="17" fillId="2" borderId="23" xfId="0" applyNumberFormat="1" applyFont="1" applyFill="1" applyBorder="1" applyAlignment="1">
      <alignment horizontal="center" wrapText="1"/>
    </xf>
    <xf numFmtId="165" fontId="17" fillId="2" borderId="23" xfId="0" applyNumberFormat="1" applyFont="1" applyFill="1" applyBorder="1" applyAlignment="1">
      <alignment horizontal="center"/>
    </xf>
    <xf numFmtId="43" fontId="17" fillId="2" borderId="25" xfId="1" applyFont="1" applyFill="1" applyBorder="1" applyAlignment="1">
      <alignment horizontal="center"/>
    </xf>
    <xf numFmtId="43" fontId="17" fillId="2" borderId="2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4" xfId="0" applyFont="1" applyBorder="1" applyAlignment="1">
      <alignment horizontal="left" wrapText="1"/>
    </xf>
    <xf numFmtId="0" fontId="10" fillId="0" borderId="10" xfId="0" applyFont="1" applyBorder="1" applyAlignment="1">
      <alignment horizontal="center"/>
    </xf>
    <xf numFmtId="43" fontId="0" fillId="0" borderId="0" xfId="0" applyNumberFormat="1" applyAlignment="1">
      <alignment wrapText="1"/>
    </xf>
    <xf numFmtId="43" fontId="5" fillId="0" borderId="0" xfId="0" applyNumberFormat="1" applyFont="1" applyAlignment="1">
      <alignment wrapText="1"/>
    </xf>
    <xf numFmtId="0" fontId="2" fillId="0" borderId="14" xfId="0" applyFont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43" fontId="5" fillId="0" borderId="19" xfId="0" applyNumberFormat="1" applyFont="1" applyBorder="1"/>
    <xf numFmtId="0" fontId="2" fillId="0" borderId="21" xfId="0" applyFont="1" applyBorder="1"/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5" fillId="0" borderId="21" xfId="0" applyFont="1" applyBorder="1"/>
    <xf numFmtId="0" fontId="5" fillId="0" borderId="14" xfId="0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43" fontId="5" fillId="0" borderId="14" xfId="0" applyNumberFormat="1" applyFont="1" applyBorder="1"/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center"/>
    </xf>
    <xf numFmtId="0" fontId="5" fillId="0" borderId="21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4" xfId="4" applyFont="1" applyBorder="1" applyAlignment="1">
      <alignment horizontal="center"/>
    </xf>
    <xf numFmtId="164" fontId="2" fillId="0" borderId="14" xfId="4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wrapText="1"/>
    </xf>
    <xf numFmtId="0" fontId="5" fillId="0" borderId="14" xfId="0" applyFont="1" applyBorder="1"/>
    <xf numFmtId="0" fontId="5" fillId="0" borderId="26" xfId="0" applyFont="1" applyBorder="1"/>
    <xf numFmtId="43" fontId="18" fillId="3" borderId="16" xfId="0" applyNumberFormat="1" applyFont="1" applyFill="1" applyBorder="1"/>
    <xf numFmtId="164" fontId="2" fillId="0" borderId="8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3" fontId="2" fillId="0" borderId="27" xfId="1" applyFont="1" applyFill="1" applyBorder="1" applyAlignment="1">
      <alignment horizontal="center"/>
    </xf>
    <xf numFmtId="43" fontId="2" fillId="0" borderId="28" xfId="1" applyFont="1" applyFill="1" applyBorder="1" applyAlignment="1">
      <alignment horizontal="center"/>
    </xf>
    <xf numFmtId="43" fontId="2" fillId="0" borderId="28" xfId="1" applyFont="1" applyFill="1" applyBorder="1" applyAlignment="1"/>
    <xf numFmtId="43" fontId="2" fillId="0" borderId="28" xfId="2" applyFont="1" applyFill="1" applyBorder="1" applyAlignment="1">
      <alignment horizontal="center"/>
    </xf>
    <xf numFmtId="43" fontId="2" fillId="0" borderId="28" xfId="2" applyFont="1" applyFill="1" applyBorder="1" applyAlignment="1"/>
    <xf numFmtId="43" fontId="2" fillId="0" borderId="28" xfId="2" quotePrefix="1" applyFont="1" applyFill="1" applyBorder="1" applyAlignment="1"/>
    <xf numFmtId="43" fontId="2" fillId="0" borderId="28" xfId="1" quotePrefix="1" applyFont="1" applyFill="1" applyBorder="1" applyAlignment="1"/>
    <xf numFmtId="43" fontId="5" fillId="0" borderId="28" xfId="2" applyFont="1" applyFill="1" applyBorder="1" applyAlignment="1">
      <alignment horizontal="center"/>
    </xf>
    <xf numFmtId="43" fontId="5" fillId="0" borderId="28" xfId="2" applyFont="1" applyFill="1" applyBorder="1" applyAlignment="1"/>
    <xf numFmtId="43" fontId="5" fillId="0" borderId="28" xfId="0" applyNumberFormat="1" applyFont="1" applyBorder="1"/>
    <xf numFmtId="43" fontId="2" fillId="0" borderId="28" xfId="0" applyNumberFormat="1" applyFont="1" applyBorder="1"/>
    <xf numFmtId="0" fontId="16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3" applyFont="1" applyFill="1" applyBorder="1" applyAlignment="1">
      <alignment horizontal="center"/>
    </xf>
    <xf numFmtId="43" fontId="18" fillId="3" borderId="15" xfId="0" applyNumberFormat="1" applyFont="1" applyFill="1" applyBorder="1" applyAlignment="1">
      <alignment horizontal="center"/>
    </xf>
    <xf numFmtId="43" fontId="18" fillId="3" borderId="16" xfId="0" applyNumberFormat="1" applyFont="1" applyFill="1" applyBorder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57150</xdr:rowOff>
    </xdr:from>
    <xdr:to>
      <xdr:col>4</xdr:col>
      <xdr:colOff>1390650</xdr:colOff>
      <xdr:row>3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752975" y="47625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151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8" y="3321844"/>
          <a:ext cx="0" cy="29360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321129</xdr:colOff>
      <xdr:row>3</xdr:row>
      <xdr:rowOff>186418</xdr:rowOff>
    </xdr:from>
    <xdr:to>
      <xdr:col>5</xdr:col>
      <xdr:colOff>886165</xdr:colOff>
      <xdr:row>7</xdr:row>
      <xdr:rowOff>190500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852558" y="798739"/>
          <a:ext cx="3543300" cy="820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1897857</xdr:colOff>
      <xdr:row>5</xdr:row>
      <xdr:rowOff>52388</xdr:rowOff>
    </xdr:from>
    <xdr:to>
      <xdr:col>4</xdr:col>
      <xdr:colOff>2521744</xdr:colOff>
      <xdr:row>8</xdr:row>
      <xdr:rowOff>7144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06D77901-006D-49C3-883D-85BCA58621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957763" y="1123951"/>
          <a:ext cx="3362325" cy="4905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4\CUADRE%20A%20FRANCIA\cuenta%20por%20pagar%20Febrero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i.lantigua\Desktop\Nuevo%20Hoja%20de%20c&#225;lculo%20de%20Microsoft%20Exce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 DEL MES"/>
      <sheetName val="CUENTA POR PAGAR GLOBAL"/>
      <sheetName val="SALDO POR ANTIGUEDAD"/>
    </sheetNames>
    <sheetDataSet>
      <sheetData sheetId="0">
        <row r="28">
          <cell r="F28">
            <v>13737</v>
          </cell>
        </row>
      </sheetData>
      <sheetData sheetId="1">
        <row r="47">
          <cell r="F47">
            <v>557506.93000000005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TRADA DEL MES"/>
      <sheetName val="Hoja7"/>
      <sheetName val="LIB"/>
      <sheetName val="COMBUSTIBLE"/>
      <sheetName val="ALMACEN"/>
      <sheetName val="EN TRANSITO"/>
    </sheetNames>
    <sheetDataSet>
      <sheetData sheetId="0"/>
      <sheetData sheetId="1">
        <row r="214">
          <cell r="J214">
            <v>214701256.56999993</v>
          </cell>
          <cell r="L214">
            <v>77981785.210000008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K76"/>
  <sheetViews>
    <sheetView tabSelected="1" zoomScaleNormal="100" workbookViewId="0">
      <selection activeCell="E72" sqref="E72"/>
    </sheetView>
  </sheetViews>
  <sheetFormatPr baseColWidth="10" defaultRowHeight="16.5" x14ac:dyDescent="0.3"/>
  <cols>
    <col min="1" max="1" width="4" style="7" customWidth="1"/>
    <col min="2" max="2" width="16" style="7" customWidth="1"/>
    <col min="3" max="3" width="14.7109375" style="7" customWidth="1"/>
    <col min="4" max="4" width="46.28515625" style="28" customWidth="1"/>
    <col min="5" max="5" width="43" style="7" customWidth="1"/>
    <col min="6" max="6" width="13.5703125" style="7" customWidth="1"/>
    <col min="7" max="7" width="20.140625" style="7" customWidth="1"/>
    <col min="8" max="8" width="15.42578125" style="7" customWidth="1"/>
    <col min="9" max="10" width="14.5703125" style="7" bestFit="1" customWidth="1"/>
    <col min="11" max="11" width="16" style="7" customWidth="1"/>
    <col min="12" max="208" width="11.42578125" style="7"/>
    <col min="209" max="209" width="2" style="7" customWidth="1"/>
    <col min="210" max="210" width="11.7109375" style="7" customWidth="1"/>
    <col min="211" max="211" width="24.7109375" style="7" customWidth="1"/>
    <col min="212" max="212" width="15.5703125" style="7" customWidth="1"/>
    <col min="213" max="213" width="35.85546875" style="7" customWidth="1"/>
    <col min="214" max="214" width="8.140625" style="7" customWidth="1"/>
    <col min="215" max="215" width="23.140625" style="7" customWidth="1"/>
    <col min="216" max="216" width="17.140625" style="7" customWidth="1"/>
    <col min="217" max="217" width="25.7109375" style="7" customWidth="1"/>
    <col min="218" max="218" width="1.85546875" style="7" customWidth="1"/>
    <col min="219" max="464" width="11.42578125" style="7"/>
    <col min="465" max="465" width="2" style="7" customWidth="1"/>
    <col min="466" max="466" width="11.7109375" style="7" customWidth="1"/>
    <col min="467" max="467" width="24.7109375" style="7" customWidth="1"/>
    <col min="468" max="468" width="15.5703125" style="7" customWidth="1"/>
    <col min="469" max="469" width="35.85546875" style="7" customWidth="1"/>
    <col min="470" max="470" width="8.140625" style="7" customWidth="1"/>
    <col min="471" max="471" width="23.140625" style="7" customWidth="1"/>
    <col min="472" max="472" width="17.140625" style="7" customWidth="1"/>
    <col min="473" max="473" width="25.7109375" style="7" customWidth="1"/>
    <col min="474" max="474" width="1.85546875" style="7" customWidth="1"/>
    <col min="475" max="720" width="11.42578125" style="7"/>
    <col min="721" max="721" width="2" style="7" customWidth="1"/>
    <col min="722" max="722" width="11.7109375" style="7" customWidth="1"/>
    <col min="723" max="723" width="24.7109375" style="7" customWidth="1"/>
    <col min="724" max="724" width="15.5703125" style="7" customWidth="1"/>
    <col min="725" max="725" width="35.85546875" style="7" customWidth="1"/>
    <col min="726" max="726" width="8.140625" style="7" customWidth="1"/>
    <col min="727" max="727" width="23.140625" style="7" customWidth="1"/>
    <col min="728" max="728" width="17.140625" style="7" customWidth="1"/>
    <col min="729" max="729" width="25.7109375" style="7" customWidth="1"/>
    <col min="730" max="730" width="1.85546875" style="7" customWidth="1"/>
    <col min="731" max="976" width="11.42578125" style="7"/>
    <col min="977" max="977" width="2" style="7" customWidth="1"/>
    <col min="978" max="978" width="11.7109375" style="7" customWidth="1"/>
    <col min="979" max="979" width="24.7109375" style="7" customWidth="1"/>
    <col min="980" max="980" width="15.5703125" style="7" customWidth="1"/>
    <col min="981" max="981" width="35.85546875" style="7" customWidth="1"/>
    <col min="982" max="982" width="8.140625" style="7" customWidth="1"/>
    <col min="983" max="983" width="23.140625" style="7" customWidth="1"/>
    <col min="984" max="984" width="17.140625" style="7" customWidth="1"/>
    <col min="985" max="985" width="25.7109375" style="7" customWidth="1"/>
    <col min="986" max="986" width="1.85546875" style="7" customWidth="1"/>
    <col min="987" max="1232" width="11.42578125" style="7"/>
    <col min="1233" max="1233" width="2" style="7" customWidth="1"/>
    <col min="1234" max="1234" width="11.7109375" style="7" customWidth="1"/>
    <col min="1235" max="1235" width="24.7109375" style="7" customWidth="1"/>
    <col min="1236" max="1236" width="15.5703125" style="7" customWidth="1"/>
    <col min="1237" max="1237" width="35.85546875" style="7" customWidth="1"/>
    <col min="1238" max="1238" width="8.140625" style="7" customWidth="1"/>
    <col min="1239" max="1239" width="23.140625" style="7" customWidth="1"/>
    <col min="1240" max="1240" width="17.140625" style="7" customWidth="1"/>
    <col min="1241" max="1241" width="25.7109375" style="7" customWidth="1"/>
    <col min="1242" max="1242" width="1.85546875" style="7" customWidth="1"/>
    <col min="1243" max="1488" width="11.42578125" style="7"/>
    <col min="1489" max="1489" width="2" style="7" customWidth="1"/>
    <col min="1490" max="1490" width="11.7109375" style="7" customWidth="1"/>
    <col min="1491" max="1491" width="24.7109375" style="7" customWidth="1"/>
    <col min="1492" max="1492" width="15.5703125" style="7" customWidth="1"/>
    <col min="1493" max="1493" width="35.85546875" style="7" customWidth="1"/>
    <col min="1494" max="1494" width="8.140625" style="7" customWidth="1"/>
    <col min="1495" max="1495" width="23.140625" style="7" customWidth="1"/>
    <col min="1496" max="1496" width="17.140625" style="7" customWidth="1"/>
    <col min="1497" max="1497" width="25.7109375" style="7" customWidth="1"/>
    <col min="1498" max="1498" width="1.85546875" style="7" customWidth="1"/>
    <col min="1499" max="1744" width="11.42578125" style="7"/>
    <col min="1745" max="1745" width="2" style="7" customWidth="1"/>
    <col min="1746" max="1746" width="11.7109375" style="7" customWidth="1"/>
    <col min="1747" max="1747" width="24.7109375" style="7" customWidth="1"/>
    <col min="1748" max="1748" width="15.5703125" style="7" customWidth="1"/>
    <col min="1749" max="1749" width="35.85546875" style="7" customWidth="1"/>
    <col min="1750" max="1750" width="8.140625" style="7" customWidth="1"/>
    <col min="1751" max="1751" width="23.140625" style="7" customWidth="1"/>
    <col min="1752" max="1752" width="17.140625" style="7" customWidth="1"/>
    <col min="1753" max="1753" width="25.7109375" style="7" customWidth="1"/>
    <col min="1754" max="1754" width="1.85546875" style="7" customWidth="1"/>
    <col min="1755" max="2000" width="11.42578125" style="7"/>
    <col min="2001" max="2001" width="2" style="7" customWidth="1"/>
    <col min="2002" max="2002" width="11.7109375" style="7" customWidth="1"/>
    <col min="2003" max="2003" width="24.7109375" style="7" customWidth="1"/>
    <col min="2004" max="2004" width="15.5703125" style="7" customWidth="1"/>
    <col min="2005" max="2005" width="35.85546875" style="7" customWidth="1"/>
    <col min="2006" max="2006" width="8.140625" style="7" customWidth="1"/>
    <col min="2007" max="2007" width="23.140625" style="7" customWidth="1"/>
    <col min="2008" max="2008" width="17.140625" style="7" customWidth="1"/>
    <col min="2009" max="2009" width="25.7109375" style="7" customWidth="1"/>
    <col min="2010" max="2010" width="1.85546875" style="7" customWidth="1"/>
    <col min="2011" max="2256" width="11.42578125" style="7"/>
    <col min="2257" max="2257" width="2" style="7" customWidth="1"/>
    <col min="2258" max="2258" width="11.7109375" style="7" customWidth="1"/>
    <col min="2259" max="2259" width="24.7109375" style="7" customWidth="1"/>
    <col min="2260" max="2260" width="15.5703125" style="7" customWidth="1"/>
    <col min="2261" max="2261" width="35.85546875" style="7" customWidth="1"/>
    <col min="2262" max="2262" width="8.140625" style="7" customWidth="1"/>
    <col min="2263" max="2263" width="23.140625" style="7" customWidth="1"/>
    <col min="2264" max="2264" width="17.140625" style="7" customWidth="1"/>
    <col min="2265" max="2265" width="25.7109375" style="7" customWidth="1"/>
    <col min="2266" max="2266" width="1.85546875" style="7" customWidth="1"/>
    <col min="2267" max="2512" width="11.42578125" style="7"/>
    <col min="2513" max="2513" width="2" style="7" customWidth="1"/>
    <col min="2514" max="2514" width="11.7109375" style="7" customWidth="1"/>
    <col min="2515" max="2515" width="24.7109375" style="7" customWidth="1"/>
    <col min="2516" max="2516" width="15.5703125" style="7" customWidth="1"/>
    <col min="2517" max="2517" width="35.85546875" style="7" customWidth="1"/>
    <col min="2518" max="2518" width="8.140625" style="7" customWidth="1"/>
    <col min="2519" max="2519" width="23.140625" style="7" customWidth="1"/>
    <col min="2520" max="2520" width="17.140625" style="7" customWidth="1"/>
    <col min="2521" max="2521" width="25.7109375" style="7" customWidth="1"/>
    <col min="2522" max="2522" width="1.85546875" style="7" customWidth="1"/>
    <col min="2523" max="2768" width="11.42578125" style="7"/>
    <col min="2769" max="2769" width="2" style="7" customWidth="1"/>
    <col min="2770" max="2770" width="11.7109375" style="7" customWidth="1"/>
    <col min="2771" max="2771" width="24.7109375" style="7" customWidth="1"/>
    <col min="2772" max="2772" width="15.5703125" style="7" customWidth="1"/>
    <col min="2773" max="2773" width="35.85546875" style="7" customWidth="1"/>
    <col min="2774" max="2774" width="8.140625" style="7" customWidth="1"/>
    <col min="2775" max="2775" width="23.140625" style="7" customWidth="1"/>
    <col min="2776" max="2776" width="17.140625" style="7" customWidth="1"/>
    <col min="2777" max="2777" width="25.7109375" style="7" customWidth="1"/>
    <col min="2778" max="2778" width="1.85546875" style="7" customWidth="1"/>
    <col min="2779" max="3024" width="11.42578125" style="7"/>
    <col min="3025" max="3025" width="2" style="7" customWidth="1"/>
    <col min="3026" max="3026" width="11.7109375" style="7" customWidth="1"/>
    <col min="3027" max="3027" width="24.7109375" style="7" customWidth="1"/>
    <col min="3028" max="3028" width="15.5703125" style="7" customWidth="1"/>
    <col min="3029" max="3029" width="35.85546875" style="7" customWidth="1"/>
    <col min="3030" max="3030" width="8.140625" style="7" customWidth="1"/>
    <col min="3031" max="3031" width="23.140625" style="7" customWidth="1"/>
    <col min="3032" max="3032" width="17.140625" style="7" customWidth="1"/>
    <col min="3033" max="3033" width="25.7109375" style="7" customWidth="1"/>
    <col min="3034" max="3034" width="1.85546875" style="7" customWidth="1"/>
    <col min="3035" max="3280" width="11.42578125" style="7"/>
    <col min="3281" max="3281" width="2" style="7" customWidth="1"/>
    <col min="3282" max="3282" width="11.7109375" style="7" customWidth="1"/>
    <col min="3283" max="3283" width="24.7109375" style="7" customWidth="1"/>
    <col min="3284" max="3284" width="15.5703125" style="7" customWidth="1"/>
    <col min="3285" max="3285" width="35.85546875" style="7" customWidth="1"/>
    <col min="3286" max="3286" width="8.140625" style="7" customWidth="1"/>
    <col min="3287" max="3287" width="23.140625" style="7" customWidth="1"/>
    <col min="3288" max="3288" width="17.140625" style="7" customWidth="1"/>
    <col min="3289" max="3289" width="25.7109375" style="7" customWidth="1"/>
    <col min="3290" max="3290" width="1.85546875" style="7" customWidth="1"/>
    <col min="3291" max="3536" width="11.42578125" style="7"/>
    <col min="3537" max="3537" width="2" style="7" customWidth="1"/>
    <col min="3538" max="3538" width="11.7109375" style="7" customWidth="1"/>
    <col min="3539" max="3539" width="24.7109375" style="7" customWidth="1"/>
    <col min="3540" max="3540" width="15.5703125" style="7" customWidth="1"/>
    <col min="3541" max="3541" width="35.85546875" style="7" customWidth="1"/>
    <col min="3542" max="3542" width="8.140625" style="7" customWidth="1"/>
    <col min="3543" max="3543" width="23.140625" style="7" customWidth="1"/>
    <col min="3544" max="3544" width="17.140625" style="7" customWidth="1"/>
    <col min="3545" max="3545" width="25.7109375" style="7" customWidth="1"/>
    <col min="3546" max="3546" width="1.85546875" style="7" customWidth="1"/>
    <col min="3547" max="3792" width="11.42578125" style="7"/>
    <col min="3793" max="3793" width="2" style="7" customWidth="1"/>
    <col min="3794" max="3794" width="11.7109375" style="7" customWidth="1"/>
    <col min="3795" max="3795" width="24.7109375" style="7" customWidth="1"/>
    <col min="3796" max="3796" width="15.5703125" style="7" customWidth="1"/>
    <col min="3797" max="3797" width="35.85546875" style="7" customWidth="1"/>
    <col min="3798" max="3798" width="8.140625" style="7" customWidth="1"/>
    <col min="3799" max="3799" width="23.140625" style="7" customWidth="1"/>
    <col min="3800" max="3800" width="17.140625" style="7" customWidth="1"/>
    <col min="3801" max="3801" width="25.7109375" style="7" customWidth="1"/>
    <col min="3802" max="3802" width="1.85546875" style="7" customWidth="1"/>
    <col min="3803" max="4048" width="11.42578125" style="7"/>
    <col min="4049" max="4049" width="2" style="7" customWidth="1"/>
    <col min="4050" max="4050" width="11.7109375" style="7" customWidth="1"/>
    <col min="4051" max="4051" width="24.7109375" style="7" customWidth="1"/>
    <col min="4052" max="4052" width="15.5703125" style="7" customWidth="1"/>
    <col min="4053" max="4053" width="35.85546875" style="7" customWidth="1"/>
    <col min="4054" max="4054" width="8.140625" style="7" customWidth="1"/>
    <col min="4055" max="4055" width="23.140625" style="7" customWidth="1"/>
    <col min="4056" max="4056" width="17.140625" style="7" customWidth="1"/>
    <col min="4057" max="4057" width="25.7109375" style="7" customWidth="1"/>
    <col min="4058" max="4058" width="1.85546875" style="7" customWidth="1"/>
    <col min="4059" max="4304" width="11.42578125" style="7"/>
    <col min="4305" max="4305" width="2" style="7" customWidth="1"/>
    <col min="4306" max="4306" width="11.7109375" style="7" customWidth="1"/>
    <col min="4307" max="4307" width="24.7109375" style="7" customWidth="1"/>
    <col min="4308" max="4308" width="15.5703125" style="7" customWidth="1"/>
    <col min="4309" max="4309" width="35.85546875" style="7" customWidth="1"/>
    <col min="4310" max="4310" width="8.140625" style="7" customWidth="1"/>
    <col min="4311" max="4311" width="23.140625" style="7" customWidth="1"/>
    <col min="4312" max="4312" width="17.140625" style="7" customWidth="1"/>
    <col min="4313" max="4313" width="25.7109375" style="7" customWidth="1"/>
    <col min="4314" max="4314" width="1.85546875" style="7" customWidth="1"/>
    <col min="4315" max="4560" width="11.42578125" style="7"/>
    <col min="4561" max="4561" width="2" style="7" customWidth="1"/>
    <col min="4562" max="4562" width="11.7109375" style="7" customWidth="1"/>
    <col min="4563" max="4563" width="24.7109375" style="7" customWidth="1"/>
    <col min="4564" max="4564" width="15.5703125" style="7" customWidth="1"/>
    <col min="4565" max="4565" width="35.85546875" style="7" customWidth="1"/>
    <col min="4566" max="4566" width="8.140625" style="7" customWidth="1"/>
    <col min="4567" max="4567" width="23.140625" style="7" customWidth="1"/>
    <col min="4568" max="4568" width="17.140625" style="7" customWidth="1"/>
    <col min="4569" max="4569" width="25.7109375" style="7" customWidth="1"/>
    <col min="4570" max="4570" width="1.85546875" style="7" customWidth="1"/>
    <col min="4571" max="4816" width="11.42578125" style="7"/>
    <col min="4817" max="4817" width="2" style="7" customWidth="1"/>
    <col min="4818" max="4818" width="11.7109375" style="7" customWidth="1"/>
    <col min="4819" max="4819" width="24.7109375" style="7" customWidth="1"/>
    <col min="4820" max="4820" width="15.5703125" style="7" customWidth="1"/>
    <col min="4821" max="4821" width="35.85546875" style="7" customWidth="1"/>
    <col min="4822" max="4822" width="8.140625" style="7" customWidth="1"/>
    <col min="4823" max="4823" width="23.140625" style="7" customWidth="1"/>
    <col min="4824" max="4824" width="17.140625" style="7" customWidth="1"/>
    <col min="4825" max="4825" width="25.7109375" style="7" customWidth="1"/>
    <col min="4826" max="4826" width="1.85546875" style="7" customWidth="1"/>
    <col min="4827" max="5072" width="11.42578125" style="7"/>
    <col min="5073" max="5073" width="2" style="7" customWidth="1"/>
    <col min="5074" max="5074" width="11.7109375" style="7" customWidth="1"/>
    <col min="5075" max="5075" width="24.7109375" style="7" customWidth="1"/>
    <col min="5076" max="5076" width="15.5703125" style="7" customWidth="1"/>
    <col min="5077" max="5077" width="35.85546875" style="7" customWidth="1"/>
    <col min="5078" max="5078" width="8.140625" style="7" customWidth="1"/>
    <col min="5079" max="5079" width="23.140625" style="7" customWidth="1"/>
    <col min="5080" max="5080" width="17.140625" style="7" customWidth="1"/>
    <col min="5081" max="5081" width="25.7109375" style="7" customWidth="1"/>
    <col min="5082" max="5082" width="1.85546875" style="7" customWidth="1"/>
    <col min="5083" max="5328" width="11.42578125" style="7"/>
    <col min="5329" max="5329" width="2" style="7" customWidth="1"/>
    <col min="5330" max="5330" width="11.7109375" style="7" customWidth="1"/>
    <col min="5331" max="5331" width="24.7109375" style="7" customWidth="1"/>
    <col min="5332" max="5332" width="15.5703125" style="7" customWidth="1"/>
    <col min="5333" max="5333" width="35.85546875" style="7" customWidth="1"/>
    <col min="5334" max="5334" width="8.140625" style="7" customWidth="1"/>
    <col min="5335" max="5335" width="23.140625" style="7" customWidth="1"/>
    <col min="5336" max="5336" width="17.140625" style="7" customWidth="1"/>
    <col min="5337" max="5337" width="25.7109375" style="7" customWidth="1"/>
    <col min="5338" max="5338" width="1.85546875" style="7" customWidth="1"/>
    <col min="5339" max="5584" width="11.42578125" style="7"/>
    <col min="5585" max="5585" width="2" style="7" customWidth="1"/>
    <col min="5586" max="5586" width="11.7109375" style="7" customWidth="1"/>
    <col min="5587" max="5587" width="24.7109375" style="7" customWidth="1"/>
    <col min="5588" max="5588" width="15.5703125" style="7" customWidth="1"/>
    <col min="5589" max="5589" width="35.85546875" style="7" customWidth="1"/>
    <col min="5590" max="5590" width="8.140625" style="7" customWidth="1"/>
    <col min="5591" max="5591" width="23.140625" style="7" customWidth="1"/>
    <col min="5592" max="5592" width="17.140625" style="7" customWidth="1"/>
    <col min="5593" max="5593" width="25.7109375" style="7" customWidth="1"/>
    <col min="5594" max="5594" width="1.85546875" style="7" customWidth="1"/>
    <col min="5595" max="5840" width="11.42578125" style="7"/>
    <col min="5841" max="5841" width="2" style="7" customWidth="1"/>
    <col min="5842" max="5842" width="11.7109375" style="7" customWidth="1"/>
    <col min="5843" max="5843" width="24.7109375" style="7" customWidth="1"/>
    <col min="5844" max="5844" width="15.5703125" style="7" customWidth="1"/>
    <col min="5845" max="5845" width="35.85546875" style="7" customWidth="1"/>
    <col min="5846" max="5846" width="8.140625" style="7" customWidth="1"/>
    <col min="5847" max="5847" width="23.140625" style="7" customWidth="1"/>
    <col min="5848" max="5848" width="17.140625" style="7" customWidth="1"/>
    <col min="5849" max="5849" width="25.7109375" style="7" customWidth="1"/>
    <col min="5850" max="5850" width="1.85546875" style="7" customWidth="1"/>
    <col min="5851" max="6096" width="11.42578125" style="7"/>
    <col min="6097" max="6097" width="2" style="7" customWidth="1"/>
    <col min="6098" max="6098" width="11.7109375" style="7" customWidth="1"/>
    <col min="6099" max="6099" width="24.7109375" style="7" customWidth="1"/>
    <col min="6100" max="6100" width="15.5703125" style="7" customWidth="1"/>
    <col min="6101" max="6101" width="35.85546875" style="7" customWidth="1"/>
    <col min="6102" max="6102" width="8.140625" style="7" customWidth="1"/>
    <col min="6103" max="6103" width="23.140625" style="7" customWidth="1"/>
    <col min="6104" max="6104" width="17.140625" style="7" customWidth="1"/>
    <col min="6105" max="6105" width="25.7109375" style="7" customWidth="1"/>
    <col min="6106" max="6106" width="1.85546875" style="7" customWidth="1"/>
    <col min="6107" max="6352" width="11.42578125" style="7"/>
    <col min="6353" max="6353" width="2" style="7" customWidth="1"/>
    <col min="6354" max="6354" width="11.7109375" style="7" customWidth="1"/>
    <col min="6355" max="6355" width="24.7109375" style="7" customWidth="1"/>
    <col min="6356" max="6356" width="15.5703125" style="7" customWidth="1"/>
    <col min="6357" max="6357" width="35.85546875" style="7" customWidth="1"/>
    <col min="6358" max="6358" width="8.140625" style="7" customWidth="1"/>
    <col min="6359" max="6359" width="23.140625" style="7" customWidth="1"/>
    <col min="6360" max="6360" width="17.140625" style="7" customWidth="1"/>
    <col min="6361" max="6361" width="25.7109375" style="7" customWidth="1"/>
    <col min="6362" max="6362" width="1.85546875" style="7" customWidth="1"/>
    <col min="6363" max="6608" width="11.42578125" style="7"/>
    <col min="6609" max="6609" width="2" style="7" customWidth="1"/>
    <col min="6610" max="6610" width="11.7109375" style="7" customWidth="1"/>
    <col min="6611" max="6611" width="24.7109375" style="7" customWidth="1"/>
    <col min="6612" max="6612" width="15.5703125" style="7" customWidth="1"/>
    <col min="6613" max="6613" width="35.85546875" style="7" customWidth="1"/>
    <col min="6614" max="6614" width="8.140625" style="7" customWidth="1"/>
    <col min="6615" max="6615" width="23.140625" style="7" customWidth="1"/>
    <col min="6616" max="6616" width="17.140625" style="7" customWidth="1"/>
    <col min="6617" max="6617" width="25.7109375" style="7" customWidth="1"/>
    <col min="6618" max="6618" width="1.85546875" style="7" customWidth="1"/>
    <col min="6619" max="6864" width="11.42578125" style="7"/>
    <col min="6865" max="6865" width="2" style="7" customWidth="1"/>
    <col min="6866" max="6866" width="11.7109375" style="7" customWidth="1"/>
    <col min="6867" max="6867" width="24.7109375" style="7" customWidth="1"/>
    <col min="6868" max="6868" width="15.5703125" style="7" customWidth="1"/>
    <col min="6869" max="6869" width="35.85546875" style="7" customWidth="1"/>
    <col min="6870" max="6870" width="8.140625" style="7" customWidth="1"/>
    <col min="6871" max="6871" width="23.140625" style="7" customWidth="1"/>
    <col min="6872" max="6872" width="17.140625" style="7" customWidth="1"/>
    <col min="6873" max="6873" width="25.7109375" style="7" customWidth="1"/>
    <col min="6874" max="6874" width="1.85546875" style="7" customWidth="1"/>
    <col min="6875" max="7120" width="11.42578125" style="7"/>
    <col min="7121" max="7121" width="2" style="7" customWidth="1"/>
    <col min="7122" max="7122" width="11.7109375" style="7" customWidth="1"/>
    <col min="7123" max="7123" width="24.7109375" style="7" customWidth="1"/>
    <col min="7124" max="7124" width="15.5703125" style="7" customWidth="1"/>
    <col min="7125" max="7125" width="35.85546875" style="7" customWidth="1"/>
    <col min="7126" max="7126" width="8.140625" style="7" customWidth="1"/>
    <col min="7127" max="7127" width="23.140625" style="7" customWidth="1"/>
    <col min="7128" max="7128" width="17.140625" style="7" customWidth="1"/>
    <col min="7129" max="7129" width="25.7109375" style="7" customWidth="1"/>
    <col min="7130" max="7130" width="1.85546875" style="7" customWidth="1"/>
    <col min="7131" max="7376" width="11.42578125" style="7"/>
    <col min="7377" max="7377" width="2" style="7" customWidth="1"/>
    <col min="7378" max="7378" width="11.7109375" style="7" customWidth="1"/>
    <col min="7379" max="7379" width="24.7109375" style="7" customWidth="1"/>
    <col min="7380" max="7380" width="15.5703125" style="7" customWidth="1"/>
    <col min="7381" max="7381" width="35.85546875" style="7" customWidth="1"/>
    <col min="7382" max="7382" width="8.140625" style="7" customWidth="1"/>
    <col min="7383" max="7383" width="23.140625" style="7" customWidth="1"/>
    <col min="7384" max="7384" width="17.140625" style="7" customWidth="1"/>
    <col min="7385" max="7385" width="25.7109375" style="7" customWidth="1"/>
    <col min="7386" max="7386" width="1.85546875" style="7" customWidth="1"/>
    <col min="7387" max="7632" width="11.42578125" style="7"/>
    <col min="7633" max="7633" width="2" style="7" customWidth="1"/>
    <col min="7634" max="7634" width="11.7109375" style="7" customWidth="1"/>
    <col min="7635" max="7635" width="24.7109375" style="7" customWidth="1"/>
    <col min="7636" max="7636" width="15.5703125" style="7" customWidth="1"/>
    <col min="7637" max="7637" width="35.85546875" style="7" customWidth="1"/>
    <col min="7638" max="7638" width="8.140625" style="7" customWidth="1"/>
    <col min="7639" max="7639" width="23.140625" style="7" customWidth="1"/>
    <col min="7640" max="7640" width="17.140625" style="7" customWidth="1"/>
    <col min="7641" max="7641" width="25.7109375" style="7" customWidth="1"/>
    <col min="7642" max="7642" width="1.85546875" style="7" customWidth="1"/>
    <col min="7643" max="7888" width="11.42578125" style="7"/>
    <col min="7889" max="7889" width="2" style="7" customWidth="1"/>
    <col min="7890" max="7890" width="11.7109375" style="7" customWidth="1"/>
    <col min="7891" max="7891" width="24.7109375" style="7" customWidth="1"/>
    <col min="7892" max="7892" width="15.5703125" style="7" customWidth="1"/>
    <col min="7893" max="7893" width="35.85546875" style="7" customWidth="1"/>
    <col min="7894" max="7894" width="8.140625" style="7" customWidth="1"/>
    <col min="7895" max="7895" width="23.140625" style="7" customWidth="1"/>
    <col min="7896" max="7896" width="17.140625" style="7" customWidth="1"/>
    <col min="7897" max="7897" width="25.7109375" style="7" customWidth="1"/>
    <col min="7898" max="7898" width="1.85546875" style="7" customWidth="1"/>
    <col min="7899" max="8144" width="11.42578125" style="7"/>
    <col min="8145" max="8145" width="2" style="7" customWidth="1"/>
    <col min="8146" max="8146" width="11.7109375" style="7" customWidth="1"/>
    <col min="8147" max="8147" width="24.7109375" style="7" customWidth="1"/>
    <col min="8148" max="8148" width="15.5703125" style="7" customWidth="1"/>
    <col min="8149" max="8149" width="35.85546875" style="7" customWidth="1"/>
    <col min="8150" max="8150" width="8.140625" style="7" customWidth="1"/>
    <col min="8151" max="8151" width="23.140625" style="7" customWidth="1"/>
    <col min="8152" max="8152" width="17.140625" style="7" customWidth="1"/>
    <col min="8153" max="8153" width="25.7109375" style="7" customWidth="1"/>
    <col min="8154" max="8154" width="1.85546875" style="7" customWidth="1"/>
    <col min="8155" max="8400" width="11.42578125" style="7"/>
    <col min="8401" max="8401" width="2" style="7" customWidth="1"/>
    <col min="8402" max="8402" width="11.7109375" style="7" customWidth="1"/>
    <col min="8403" max="8403" width="24.7109375" style="7" customWidth="1"/>
    <col min="8404" max="8404" width="15.5703125" style="7" customWidth="1"/>
    <col min="8405" max="8405" width="35.85546875" style="7" customWidth="1"/>
    <col min="8406" max="8406" width="8.140625" style="7" customWidth="1"/>
    <col min="8407" max="8407" width="23.140625" style="7" customWidth="1"/>
    <col min="8408" max="8408" width="17.140625" style="7" customWidth="1"/>
    <col min="8409" max="8409" width="25.7109375" style="7" customWidth="1"/>
    <col min="8410" max="8410" width="1.85546875" style="7" customWidth="1"/>
    <col min="8411" max="8656" width="11.42578125" style="7"/>
    <col min="8657" max="8657" width="2" style="7" customWidth="1"/>
    <col min="8658" max="8658" width="11.7109375" style="7" customWidth="1"/>
    <col min="8659" max="8659" width="24.7109375" style="7" customWidth="1"/>
    <col min="8660" max="8660" width="15.5703125" style="7" customWidth="1"/>
    <col min="8661" max="8661" width="35.85546875" style="7" customWidth="1"/>
    <col min="8662" max="8662" width="8.140625" style="7" customWidth="1"/>
    <col min="8663" max="8663" width="23.140625" style="7" customWidth="1"/>
    <col min="8664" max="8664" width="17.140625" style="7" customWidth="1"/>
    <col min="8665" max="8665" width="25.7109375" style="7" customWidth="1"/>
    <col min="8666" max="8666" width="1.85546875" style="7" customWidth="1"/>
    <col min="8667" max="8912" width="11.42578125" style="7"/>
    <col min="8913" max="8913" width="2" style="7" customWidth="1"/>
    <col min="8914" max="8914" width="11.7109375" style="7" customWidth="1"/>
    <col min="8915" max="8915" width="24.7109375" style="7" customWidth="1"/>
    <col min="8916" max="8916" width="15.5703125" style="7" customWidth="1"/>
    <col min="8917" max="8917" width="35.85546875" style="7" customWidth="1"/>
    <col min="8918" max="8918" width="8.140625" style="7" customWidth="1"/>
    <col min="8919" max="8919" width="23.140625" style="7" customWidth="1"/>
    <col min="8920" max="8920" width="17.140625" style="7" customWidth="1"/>
    <col min="8921" max="8921" width="25.7109375" style="7" customWidth="1"/>
    <col min="8922" max="8922" width="1.85546875" style="7" customWidth="1"/>
    <col min="8923" max="9168" width="11.42578125" style="7"/>
    <col min="9169" max="9169" width="2" style="7" customWidth="1"/>
    <col min="9170" max="9170" width="11.7109375" style="7" customWidth="1"/>
    <col min="9171" max="9171" width="24.7109375" style="7" customWidth="1"/>
    <col min="9172" max="9172" width="15.5703125" style="7" customWidth="1"/>
    <col min="9173" max="9173" width="35.85546875" style="7" customWidth="1"/>
    <col min="9174" max="9174" width="8.140625" style="7" customWidth="1"/>
    <col min="9175" max="9175" width="23.140625" style="7" customWidth="1"/>
    <col min="9176" max="9176" width="17.140625" style="7" customWidth="1"/>
    <col min="9177" max="9177" width="25.7109375" style="7" customWidth="1"/>
    <col min="9178" max="9178" width="1.85546875" style="7" customWidth="1"/>
    <col min="9179" max="9424" width="11.42578125" style="7"/>
    <col min="9425" max="9425" width="2" style="7" customWidth="1"/>
    <col min="9426" max="9426" width="11.7109375" style="7" customWidth="1"/>
    <col min="9427" max="9427" width="24.7109375" style="7" customWidth="1"/>
    <col min="9428" max="9428" width="15.5703125" style="7" customWidth="1"/>
    <col min="9429" max="9429" width="35.85546875" style="7" customWidth="1"/>
    <col min="9430" max="9430" width="8.140625" style="7" customWidth="1"/>
    <col min="9431" max="9431" width="23.140625" style="7" customWidth="1"/>
    <col min="9432" max="9432" width="17.140625" style="7" customWidth="1"/>
    <col min="9433" max="9433" width="25.7109375" style="7" customWidth="1"/>
    <col min="9434" max="9434" width="1.85546875" style="7" customWidth="1"/>
    <col min="9435" max="9680" width="11.42578125" style="7"/>
    <col min="9681" max="9681" width="2" style="7" customWidth="1"/>
    <col min="9682" max="9682" width="11.7109375" style="7" customWidth="1"/>
    <col min="9683" max="9683" width="24.7109375" style="7" customWidth="1"/>
    <col min="9684" max="9684" width="15.5703125" style="7" customWidth="1"/>
    <col min="9685" max="9685" width="35.85546875" style="7" customWidth="1"/>
    <col min="9686" max="9686" width="8.140625" style="7" customWidth="1"/>
    <col min="9687" max="9687" width="23.140625" style="7" customWidth="1"/>
    <col min="9688" max="9688" width="17.140625" style="7" customWidth="1"/>
    <col min="9689" max="9689" width="25.7109375" style="7" customWidth="1"/>
    <col min="9690" max="9690" width="1.85546875" style="7" customWidth="1"/>
    <col min="9691" max="9936" width="11.42578125" style="7"/>
    <col min="9937" max="9937" width="2" style="7" customWidth="1"/>
    <col min="9938" max="9938" width="11.7109375" style="7" customWidth="1"/>
    <col min="9939" max="9939" width="24.7109375" style="7" customWidth="1"/>
    <col min="9940" max="9940" width="15.5703125" style="7" customWidth="1"/>
    <col min="9941" max="9941" width="35.85546875" style="7" customWidth="1"/>
    <col min="9942" max="9942" width="8.140625" style="7" customWidth="1"/>
    <col min="9943" max="9943" width="23.140625" style="7" customWidth="1"/>
    <col min="9944" max="9944" width="17.140625" style="7" customWidth="1"/>
    <col min="9945" max="9945" width="25.7109375" style="7" customWidth="1"/>
    <col min="9946" max="9946" width="1.85546875" style="7" customWidth="1"/>
    <col min="9947" max="10192" width="11.42578125" style="7"/>
    <col min="10193" max="10193" width="2" style="7" customWidth="1"/>
    <col min="10194" max="10194" width="11.7109375" style="7" customWidth="1"/>
    <col min="10195" max="10195" width="24.7109375" style="7" customWidth="1"/>
    <col min="10196" max="10196" width="15.5703125" style="7" customWidth="1"/>
    <col min="10197" max="10197" width="35.85546875" style="7" customWidth="1"/>
    <col min="10198" max="10198" width="8.140625" style="7" customWidth="1"/>
    <col min="10199" max="10199" width="23.140625" style="7" customWidth="1"/>
    <col min="10200" max="10200" width="17.140625" style="7" customWidth="1"/>
    <col min="10201" max="10201" width="25.7109375" style="7" customWidth="1"/>
    <col min="10202" max="10202" width="1.85546875" style="7" customWidth="1"/>
    <col min="10203" max="10448" width="11.42578125" style="7"/>
    <col min="10449" max="10449" width="2" style="7" customWidth="1"/>
    <col min="10450" max="10450" width="11.7109375" style="7" customWidth="1"/>
    <col min="10451" max="10451" width="24.7109375" style="7" customWidth="1"/>
    <col min="10452" max="10452" width="15.5703125" style="7" customWidth="1"/>
    <col min="10453" max="10453" width="35.85546875" style="7" customWidth="1"/>
    <col min="10454" max="10454" width="8.140625" style="7" customWidth="1"/>
    <col min="10455" max="10455" width="23.140625" style="7" customWidth="1"/>
    <col min="10456" max="10456" width="17.140625" style="7" customWidth="1"/>
    <col min="10457" max="10457" width="25.7109375" style="7" customWidth="1"/>
    <col min="10458" max="10458" width="1.85546875" style="7" customWidth="1"/>
    <col min="10459" max="10704" width="11.42578125" style="7"/>
    <col min="10705" max="10705" width="2" style="7" customWidth="1"/>
    <col min="10706" max="10706" width="11.7109375" style="7" customWidth="1"/>
    <col min="10707" max="10707" width="24.7109375" style="7" customWidth="1"/>
    <col min="10708" max="10708" width="15.5703125" style="7" customWidth="1"/>
    <col min="10709" max="10709" width="35.85546875" style="7" customWidth="1"/>
    <col min="10710" max="10710" width="8.140625" style="7" customWidth="1"/>
    <col min="10711" max="10711" width="23.140625" style="7" customWidth="1"/>
    <col min="10712" max="10712" width="17.140625" style="7" customWidth="1"/>
    <col min="10713" max="10713" width="25.7109375" style="7" customWidth="1"/>
    <col min="10714" max="10714" width="1.85546875" style="7" customWidth="1"/>
    <col min="10715" max="10960" width="11.42578125" style="7"/>
    <col min="10961" max="10961" width="2" style="7" customWidth="1"/>
    <col min="10962" max="10962" width="11.7109375" style="7" customWidth="1"/>
    <col min="10963" max="10963" width="24.7109375" style="7" customWidth="1"/>
    <col min="10964" max="10964" width="15.5703125" style="7" customWidth="1"/>
    <col min="10965" max="10965" width="35.85546875" style="7" customWidth="1"/>
    <col min="10966" max="10966" width="8.140625" style="7" customWidth="1"/>
    <col min="10967" max="10967" width="23.140625" style="7" customWidth="1"/>
    <col min="10968" max="10968" width="17.140625" style="7" customWidth="1"/>
    <col min="10969" max="10969" width="25.7109375" style="7" customWidth="1"/>
    <col min="10970" max="10970" width="1.85546875" style="7" customWidth="1"/>
    <col min="10971" max="11216" width="11.42578125" style="7"/>
    <col min="11217" max="11217" width="2" style="7" customWidth="1"/>
    <col min="11218" max="11218" width="11.7109375" style="7" customWidth="1"/>
    <col min="11219" max="11219" width="24.7109375" style="7" customWidth="1"/>
    <col min="11220" max="11220" width="15.5703125" style="7" customWidth="1"/>
    <col min="11221" max="11221" width="35.85546875" style="7" customWidth="1"/>
    <col min="11222" max="11222" width="8.140625" style="7" customWidth="1"/>
    <col min="11223" max="11223" width="23.140625" style="7" customWidth="1"/>
    <col min="11224" max="11224" width="17.140625" style="7" customWidth="1"/>
    <col min="11225" max="11225" width="25.7109375" style="7" customWidth="1"/>
    <col min="11226" max="11226" width="1.85546875" style="7" customWidth="1"/>
    <col min="11227" max="11472" width="11.42578125" style="7"/>
    <col min="11473" max="11473" width="2" style="7" customWidth="1"/>
    <col min="11474" max="11474" width="11.7109375" style="7" customWidth="1"/>
    <col min="11475" max="11475" width="24.7109375" style="7" customWidth="1"/>
    <col min="11476" max="11476" width="15.5703125" style="7" customWidth="1"/>
    <col min="11477" max="11477" width="35.85546875" style="7" customWidth="1"/>
    <col min="11478" max="11478" width="8.140625" style="7" customWidth="1"/>
    <col min="11479" max="11479" width="23.140625" style="7" customWidth="1"/>
    <col min="11480" max="11480" width="17.140625" style="7" customWidth="1"/>
    <col min="11481" max="11481" width="25.7109375" style="7" customWidth="1"/>
    <col min="11482" max="11482" width="1.85546875" style="7" customWidth="1"/>
    <col min="11483" max="11728" width="11.42578125" style="7"/>
    <col min="11729" max="11729" width="2" style="7" customWidth="1"/>
    <col min="11730" max="11730" width="11.7109375" style="7" customWidth="1"/>
    <col min="11731" max="11731" width="24.7109375" style="7" customWidth="1"/>
    <col min="11732" max="11732" width="15.5703125" style="7" customWidth="1"/>
    <col min="11733" max="11733" width="35.85546875" style="7" customWidth="1"/>
    <col min="11734" max="11734" width="8.140625" style="7" customWidth="1"/>
    <col min="11735" max="11735" width="23.140625" style="7" customWidth="1"/>
    <col min="11736" max="11736" width="17.140625" style="7" customWidth="1"/>
    <col min="11737" max="11737" width="25.7109375" style="7" customWidth="1"/>
    <col min="11738" max="11738" width="1.85546875" style="7" customWidth="1"/>
    <col min="11739" max="11984" width="11.42578125" style="7"/>
    <col min="11985" max="11985" width="2" style="7" customWidth="1"/>
    <col min="11986" max="11986" width="11.7109375" style="7" customWidth="1"/>
    <col min="11987" max="11987" width="24.7109375" style="7" customWidth="1"/>
    <col min="11988" max="11988" width="15.5703125" style="7" customWidth="1"/>
    <col min="11989" max="11989" width="35.85546875" style="7" customWidth="1"/>
    <col min="11990" max="11990" width="8.140625" style="7" customWidth="1"/>
    <col min="11991" max="11991" width="23.140625" style="7" customWidth="1"/>
    <col min="11992" max="11992" width="17.140625" style="7" customWidth="1"/>
    <col min="11993" max="11993" width="25.7109375" style="7" customWidth="1"/>
    <col min="11994" max="11994" width="1.85546875" style="7" customWidth="1"/>
    <col min="11995" max="12240" width="11.42578125" style="7"/>
    <col min="12241" max="12241" width="2" style="7" customWidth="1"/>
    <col min="12242" max="12242" width="11.7109375" style="7" customWidth="1"/>
    <col min="12243" max="12243" width="24.7109375" style="7" customWidth="1"/>
    <col min="12244" max="12244" width="15.5703125" style="7" customWidth="1"/>
    <col min="12245" max="12245" width="35.85546875" style="7" customWidth="1"/>
    <col min="12246" max="12246" width="8.140625" style="7" customWidth="1"/>
    <col min="12247" max="12247" width="23.140625" style="7" customWidth="1"/>
    <col min="12248" max="12248" width="17.140625" style="7" customWidth="1"/>
    <col min="12249" max="12249" width="25.7109375" style="7" customWidth="1"/>
    <col min="12250" max="12250" width="1.85546875" style="7" customWidth="1"/>
    <col min="12251" max="12496" width="11.42578125" style="7"/>
    <col min="12497" max="12497" width="2" style="7" customWidth="1"/>
    <col min="12498" max="12498" width="11.7109375" style="7" customWidth="1"/>
    <col min="12499" max="12499" width="24.7109375" style="7" customWidth="1"/>
    <col min="12500" max="12500" width="15.5703125" style="7" customWidth="1"/>
    <col min="12501" max="12501" width="35.85546875" style="7" customWidth="1"/>
    <col min="12502" max="12502" width="8.140625" style="7" customWidth="1"/>
    <col min="12503" max="12503" width="23.140625" style="7" customWidth="1"/>
    <col min="12504" max="12504" width="17.140625" style="7" customWidth="1"/>
    <col min="12505" max="12505" width="25.7109375" style="7" customWidth="1"/>
    <col min="12506" max="12506" width="1.85546875" style="7" customWidth="1"/>
    <col min="12507" max="12752" width="11.42578125" style="7"/>
    <col min="12753" max="12753" width="2" style="7" customWidth="1"/>
    <col min="12754" max="12754" width="11.7109375" style="7" customWidth="1"/>
    <col min="12755" max="12755" width="24.7109375" style="7" customWidth="1"/>
    <col min="12756" max="12756" width="15.5703125" style="7" customWidth="1"/>
    <col min="12757" max="12757" width="35.85546875" style="7" customWidth="1"/>
    <col min="12758" max="12758" width="8.140625" style="7" customWidth="1"/>
    <col min="12759" max="12759" width="23.140625" style="7" customWidth="1"/>
    <col min="12760" max="12760" width="17.140625" style="7" customWidth="1"/>
    <col min="12761" max="12761" width="25.7109375" style="7" customWidth="1"/>
    <col min="12762" max="12762" width="1.85546875" style="7" customWidth="1"/>
    <col min="12763" max="13008" width="11.42578125" style="7"/>
    <col min="13009" max="13009" width="2" style="7" customWidth="1"/>
    <col min="13010" max="13010" width="11.7109375" style="7" customWidth="1"/>
    <col min="13011" max="13011" width="24.7109375" style="7" customWidth="1"/>
    <col min="13012" max="13012" width="15.5703125" style="7" customWidth="1"/>
    <col min="13013" max="13013" width="35.85546875" style="7" customWidth="1"/>
    <col min="13014" max="13014" width="8.140625" style="7" customWidth="1"/>
    <col min="13015" max="13015" width="23.140625" style="7" customWidth="1"/>
    <col min="13016" max="13016" width="17.140625" style="7" customWidth="1"/>
    <col min="13017" max="13017" width="25.7109375" style="7" customWidth="1"/>
    <col min="13018" max="13018" width="1.85546875" style="7" customWidth="1"/>
    <col min="13019" max="13264" width="11.42578125" style="7"/>
    <col min="13265" max="13265" width="2" style="7" customWidth="1"/>
    <col min="13266" max="13266" width="11.7109375" style="7" customWidth="1"/>
    <col min="13267" max="13267" width="24.7109375" style="7" customWidth="1"/>
    <col min="13268" max="13268" width="15.5703125" style="7" customWidth="1"/>
    <col min="13269" max="13269" width="35.85546875" style="7" customWidth="1"/>
    <col min="13270" max="13270" width="8.140625" style="7" customWidth="1"/>
    <col min="13271" max="13271" width="23.140625" style="7" customWidth="1"/>
    <col min="13272" max="13272" width="17.140625" style="7" customWidth="1"/>
    <col min="13273" max="13273" width="25.7109375" style="7" customWidth="1"/>
    <col min="13274" max="13274" width="1.85546875" style="7" customWidth="1"/>
    <col min="13275" max="13520" width="11.42578125" style="7"/>
    <col min="13521" max="13521" width="2" style="7" customWidth="1"/>
    <col min="13522" max="13522" width="11.7109375" style="7" customWidth="1"/>
    <col min="13523" max="13523" width="24.7109375" style="7" customWidth="1"/>
    <col min="13524" max="13524" width="15.5703125" style="7" customWidth="1"/>
    <col min="13525" max="13525" width="35.85546875" style="7" customWidth="1"/>
    <col min="13526" max="13526" width="8.140625" style="7" customWidth="1"/>
    <col min="13527" max="13527" width="23.140625" style="7" customWidth="1"/>
    <col min="13528" max="13528" width="17.140625" style="7" customWidth="1"/>
    <col min="13529" max="13529" width="25.7109375" style="7" customWidth="1"/>
    <col min="13530" max="13530" width="1.85546875" style="7" customWidth="1"/>
    <col min="13531" max="13776" width="11.42578125" style="7"/>
    <col min="13777" max="13777" width="2" style="7" customWidth="1"/>
    <col min="13778" max="13778" width="11.7109375" style="7" customWidth="1"/>
    <col min="13779" max="13779" width="24.7109375" style="7" customWidth="1"/>
    <col min="13780" max="13780" width="15.5703125" style="7" customWidth="1"/>
    <col min="13781" max="13781" width="35.85546875" style="7" customWidth="1"/>
    <col min="13782" max="13782" width="8.140625" style="7" customWidth="1"/>
    <col min="13783" max="13783" width="23.140625" style="7" customWidth="1"/>
    <col min="13784" max="13784" width="17.140625" style="7" customWidth="1"/>
    <col min="13785" max="13785" width="25.7109375" style="7" customWidth="1"/>
    <col min="13786" max="13786" width="1.85546875" style="7" customWidth="1"/>
    <col min="13787" max="14032" width="11.42578125" style="7"/>
    <col min="14033" max="14033" width="2" style="7" customWidth="1"/>
    <col min="14034" max="14034" width="11.7109375" style="7" customWidth="1"/>
    <col min="14035" max="14035" width="24.7109375" style="7" customWidth="1"/>
    <col min="14036" max="14036" width="15.5703125" style="7" customWidth="1"/>
    <col min="14037" max="14037" width="35.85546875" style="7" customWidth="1"/>
    <col min="14038" max="14038" width="8.140625" style="7" customWidth="1"/>
    <col min="14039" max="14039" width="23.140625" style="7" customWidth="1"/>
    <col min="14040" max="14040" width="17.140625" style="7" customWidth="1"/>
    <col min="14041" max="14041" width="25.7109375" style="7" customWidth="1"/>
    <col min="14042" max="14042" width="1.85546875" style="7" customWidth="1"/>
    <col min="14043" max="14288" width="11.42578125" style="7"/>
    <col min="14289" max="14289" width="2" style="7" customWidth="1"/>
    <col min="14290" max="14290" width="11.7109375" style="7" customWidth="1"/>
    <col min="14291" max="14291" width="24.7109375" style="7" customWidth="1"/>
    <col min="14292" max="14292" width="15.5703125" style="7" customWidth="1"/>
    <col min="14293" max="14293" width="35.85546875" style="7" customWidth="1"/>
    <col min="14294" max="14294" width="8.140625" style="7" customWidth="1"/>
    <col min="14295" max="14295" width="23.140625" style="7" customWidth="1"/>
    <col min="14296" max="14296" width="17.140625" style="7" customWidth="1"/>
    <col min="14297" max="14297" width="25.7109375" style="7" customWidth="1"/>
    <col min="14298" max="14298" width="1.85546875" style="7" customWidth="1"/>
    <col min="14299" max="14544" width="11.42578125" style="7"/>
    <col min="14545" max="14545" width="2" style="7" customWidth="1"/>
    <col min="14546" max="14546" width="11.7109375" style="7" customWidth="1"/>
    <col min="14547" max="14547" width="24.7109375" style="7" customWidth="1"/>
    <col min="14548" max="14548" width="15.5703125" style="7" customWidth="1"/>
    <col min="14549" max="14549" width="35.85546875" style="7" customWidth="1"/>
    <col min="14550" max="14550" width="8.140625" style="7" customWidth="1"/>
    <col min="14551" max="14551" width="23.140625" style="7" customWidth="1"/>
    <col min="14552" max="14552" width="17.140625" style="7" customWidth="1"/>
    <col min="14553" max="14553" width="25.7109375" style="7" customWidth="1"/>
    <col min="14554" max="14554" width="1.85546875" style="7" customWidth="1"/>
    <col min="14555" max="14800" width="11.42578125" style="7"/>
    <col min="14801" max="14801" width="2" style="7" customWidth="1"/>
    <col min="14802" max="14802" width="11.7109375" style="7" customWidth="1"/>
    <col min="14803" max="14803" width="24.7109375" style="7" customWidth="1"/>
    <col min="14804" max="14804" width="15.5703125" style="7" customWidth="1"/>
    <col min="14805" max="14805" width="35.85546875" style="7" customWidth="1"/>
    <col min="14806" max="14806" width="8.140625" style="7" customWidth="1"/>
    <col min="14807" max="14807" width="23.140625" style="7" customWidth="1"/>
    <col min="14808" max="14808" width="17.140625" style="7" customWidth="1"/>
    <col min="14809" max="14809" width="25.7109375" style="7" customWidth="1"/>
    <col min="14810" max="14810" width="1.85546875" style="7" customWidth="1"/>
    <col min="14811" max="15056" width="11.42578125" style="7"/>
    <col min="15057" max="15057" width="2" style="7" customWidth="1"/>
    <col min="15058" max="15058" width="11.7109375" style="7" customWidth="1"/>
    <col min="15059" max="15059" width="24.7109375" style="7" customWidth="1"/>
    <col min="15060" max="15060" width="15.5703125" style="7" customWidth="1"/>
    <col min="15061" max="15061" width="35.85546875" style="7" customWidth="1"/>
    <col min="15062" max="15062" width="8.140625" style="7" customWidth="1"/>
    <col min="15063" max="15063" width="23.140625" style="7" customWidth="1"/>
    <col min="15064" max="15064" width="17.140625" style="7" customWidth="1"/>
    <col min="15065" max="15065" width="25.7109375" style="7" customWidth="1"/>
    <col min="15066" max="15066" width="1.85546875" style="7" customWidth="1"/>
    <col min="15067" max="15312" width="11.42578125" style="7"/>
    <col min="15313" max="15313" width="2" style="7" customWidth="1"/>
    <col min="15314" max="15314" width="11.7109375" style="7" customWidth="1"/>
    <col min="15315" max="15315" width="24.7109375" style="7" customWidth="1"/>
    <col min="15316" max="15316" width="15.5703125" style="7" customWidth="1"/>
    <col min="15317" max="15317" width="35.85546875" style="7" customWidth="1"/>
    <col min="15318" max="15318" width="8.140625" style="7" customWidth="1"/>
    <col min="15319" max="15319" width="23.140625" style="7" customWidth="1"/>
    <col min="15320" max="15320" width="17.140625" style="7" customWidth="1"/>
    <col min="15321" max="15321" width="25.7109375" style="7" customWidth="1"/>
    <col min="15322" max="15322" width="1.85546875" style="7" customWidth="1"/>
    <col min="15323" max="15568" width="11.42578125" style="7"/>
    <col min="15569" max="15569" width="2" style="7" customWidth="1"/>
    <col min="15570" max="15570" width="11.7109375" style="7" customWidth="1"/>
    <col min="15571" max="15571" width="24.7109375" style="7" customWidth="1"/>
    <col min="15572" max="15572" width="15.5703125" style="7" customWidth="1"/>
    <col min="15573" max="15573" width="35.85546875" style="7" customWidth="1"/>
    <col min="15574" max="15574" width="8.140625" style="7" customWidth="1"/>
    <col min="15575" max="15575" width="23.140625" style="7" customWidth="1"/>
    <col min="15576" max="15576" width="17.140625" style="7" customWidth="1"/>
    <col min="15577" max="15577" width="25.7109375" style="7" customWidth="1"/>
    <col min="15578" max="15578" width="1.85546875" style="7" customWidth="1"/>
    <col min="15579" max="15824" width="11.42578125" style="7"/>
    <col min="15825" max="15825" width="2" style="7" customWidth="1"/>
    <col min="15826" max="15826" width="11.7109375" style="7" customWidth="1"/>
    <col min="15827" max="15827" width="24.7109375" style="7" customWidth="1"/>
    <col min="15828" max="15828" width="15.5703125" style="7" customWidth="1"/>
    <col min="15829" max="15829" width="35.85546875" style="7" customWidth="1"/>
    <col min="15830" max="15830" width="8.140625" style="7" customWidth="1"/>
    <col min="15831" max="15831" width="23.140625" style="7" customWidth="1"/>
    <col min="15832" max="15832" width="17.140625" style="7" customWidth="1"/>
    <col min="15833" max="15833" width="25.7109375" style="7" customWidth="1"/>
    <col min="15834" max="15834" width="1.85546875" style="7" customWidth="1"/>
    <col min="15835" max="16080" width="11.42578125" style="7"/>
    <col min="16081" max="16081" width="2" style="7" customWidth="1"/>
    <col min="16082" max="16082" width="11.7109375" style="7" customWidth="1"/>
    <col min="16083" max="16083" width="24.7109375" style="7" customWidth="1"/>
    <col min="16084" max="16084" width="15.5703125" style="7" customWidth="1"/>
    <col min="16085" max="16085" width="35.85546875" style="7" customWidth="1"/>
    <col min="16086" max="16086" width="8.140625" style="7" customWidth="1"/>
    <col min="16087" max="16087" width="23.140625" style="7" customWidth="1"/>
    <col min="16088" max="16088" width="17.140625" style="7" customWidth="1"/>
    <col min="16089" max="16089" width="25.7109375" style="7" customWidth="1"/>
    <col min="16090" max="16090" width="1.85546875" style="7" customWidth="1"/>
    <col min="16091" max="16378" width="11.42578125" style="7"/>
    <col min="16379" max="16384" width="11.42578125" style="7" customWidth="1"/>
  </cols>
  <sheetData>
    <row r="1" spans="1:7" ht="23.25" customHeight="1" x14ac:dyDescent="0.3">
      <c r="D1" s="89"/>
    </row>
    <row r="2" spans="1:7" ht="23.25" customHeight="1" x14ac:dyDescent="0.3">
      <c r="D2" s="89"/>
    </row>
    <row r="3" spans="1:7" ht="23.25" customHeight="1" x14ac:dyDescent="0.3">
      <c r="D3" s="89"/>
    </row>
    <row r="4" spans="1:7" ht="16.5" customHeight="1" x14ac:dyDescent="0.3">
      <c r="B4" s="174" t="s">
        <v>223</v>
      </c>
      <c r="C4" s="174"/>
      <c r="D4" s="174"/>
      <c r="E4" s="174"/>
      <c r="F4" s="174"/>
      <c r="G4" s="174"/>
    </row>
    <row r="5" spans="1:7" ht="16.5" customHeight="1" x14ac:dyDescent="0.3">
      <c r="B5" s="174" t="s">
        <v>0</v>
      </c>
      <c r="C5" s="174"/>
      <c r="D5" s="174"/>
      <c r="E5" s="174"/>
      <c r="F5" s="174"/>
      <c r="G5" s="174"/>
    </row>
    <row r="6" spans="1:7" ht="16.5" customHeight="1" x14ac:dyDescent="0.3">
      <c r="B6" s="174" t="s">
        <v>199</v>
      </c>
      <c r="C6" s="174"/>
      <c r="D6" s="174"/>
      <c r="E6" s="174"/>
      <c r="F6" s="174"/>
      <c r="G6" s="174"/>
    </row>
    <row r="7" spans="1:7" ht="15.75" customHeight="1" x14ac:dyDescent="0.3">
      <c r="B7" s="174" t="s">
        <v>273</v>
      </c>
      <c r="C7" s="174"/>
      <c r="D7" s="174"/>
      <c r="E7" s="174"/>
      <c r="F7" s="174"/>
      <c r="G7" s="174"/>
    </row>
    <row r="8" spans="1:7" ht="15.75" customHeight="1" x14ac:dyDescent="0.3">
      <c r="B8" s="33"/>
      <c r="C8" s="33"/>
      <c r="D8" s="90"/>
      <c r="E8" s="33"/>
      <c r="F8" s="33"/>
      <c r="G8" s="33"/>
    </row>
    <row r="9" spans="1:7" ht="15.75" customHeight="1" thickBot="1" x14ac:dyDescent="0.35">
      <c r="B9" s="33"/>
      <c r="C9" s="33"/>
      <c r="D9" s="90"/>
      <c r="E9" s="33"/>
      <c r="F9" s="33"/>
      <c r="G9" s="33"/>
    </row>
    <row r="10" spans="1:7" ht="16.5" customHeight="1" x14ac:dyDescent="0.35">
      <c r="A10" s="29"/>
      <c r="B10" s="115" t="s">
        <v>2</v>
      </c>
      <c r="C10" s="116" t="s">
        <v>200</v>
      </c>
      <c r="D10" s="117" t="s">
        <v>201</v>
      </c>
      <c r="E10" s="118" t="s">
        <v>1</v>
      </c>
      <c r="F10" s="119" t="s">
        <v>202</v>
      </c>
      <c r="G10" s="120" t="s">
        <v>203</v>
      </c>
    </row>
    <row r="11" spans="1:7" s="28" customFormat="1" ht="23.25" customHeight="1" x14ac:dyDescent="0.3">
      <c r="B11" s="112" t="s">
        <v>264</v>
      </c>
      <c r="C11" s="114">
        <v>45399</v>
      </c>
      <c r="D11" s="113" t="s">
        <v>252</v>
      </c>
      <c r="E11" s="122" t="s">
        <v>240</v>
      </c>
      <c r="F11" s="110">
        <v>357540</v>
      </c>
      <c r="G11" s="112"/>
    </row>
    <row r="12" spans="1:7" s="28" customFormat="1" ht="23.25" customHeight="1" x14ac:dyDescent="0.3">
      <c r="B12" s="112" t="s">
        <v>271</v>
      </c>
      <c r="C12" s="114">
        <v>45407</v>
      </c>
      <c r="D12" s="113" t="s">
        <v>245</v>
      </c>
      <c r="E12" s="122" t="s">
        <v>278</v>
      </c>
      <c r="F12" s="110">
        <v>1973165.13</v>
      </c>
      <c r="G12" s="112"/>
    </row>
    <row r="13" spans="1:7" s="28" customFormat="1" ht="23.25" customHeight="1" x14ac:dyDescent="0.3">
      <c r="B13" s="112" t="s">
        <v>272</v>
      </c>
      <c r="C13" s="114">
        <v>45407</v>
      </c>
      <c r="D13" s="113" t="s">
        <v>245</v>
      </c>
      <c r="E13" s="122" t="s">
        <v>278</v>
      </c>
      <c r="F13" s="110">
        <v>38112.99</v>
      </c>
      <c r="G13" s="112"/>
    </row>
    <row r="14" spans="1:7" s="28" customFormat="1" ht="23.25" customHeight="1" x14ac:dyDescent="0.3">
      <c r="B14" s="112" t="s">
        <v>266</v>
      </c>
      <c r="C14" s="114">
        <v>45405</v>
      </c>
      <c r="D14" s="113" t="s">
        <v>253</v>
      </c>
      <c r="E14" s="112" t="s">
        <v>239</v>
      </c>
      <c r="F14" s="110">
        <v>776700.01</v>
      </c>
      <c r="G14" s="112"/>
    </row>
    <row r="15" spans="1:7" s="28" customFormat="1" ht="23.25" customHeight="1" x14ac:dyDescent="0.3">
      <c r="B15" s="112" t="s">
        <v>256</v>
      </c>
      <c r="C15" s="114">
        <v>45401</v>
      </c>
      <c r="D15" s="113" t="s">
        <v>248</v>
      </c>
      <c r="E15" s="122" t="s">
        <v>240</v>
      </c>
      <c r="F15" s="110">
        <v>407100</v>
      </c>
      <c r="G15" s="112"/>
    </row>
    <row r="16" spans="1:7" s="28" customFormat="1" ht="23.25" customHeight="1" x14ac:dyDescent="0.3">
      <c r="B16" s="112" t="s">
        <v>257</v>
      </c>
      <c r="C16" s="114">
        <v>45401</v>
      </c>
      <c r="D16" s="113" t="s">
        <v>248</v>
      </c>
      <c r="E16" s="122" t="s">
        <v>240</v>
      </c>
      <c r="F16" s="110">
        <v>361080</v>
      </c>
      <c r="G16" s="112"/>
    </row>
    <row r="17" spans="2:7" s="28" customFormat="1" ht="23.25" customHeight="1" x14ac:dyDescent="0.3">
      <c r="B17" s="112" t="s">
        <v>260</v>
      </c>
      <c r="C17" s="114">
        <v>45404</v>
      </c>
      <c r="D17" s="113" t="s">
        <v>248</v>
      </c>
      <c r="E17" s="122" t="s">
        <v>240</v>
      </c>
      <c r="F17" s="110">
        <v>357540</v>
      </c>
      <c r="G17" s="112"/>
    </row>
    <row r="18" spans="2:7" s="28" customFormat="1" ht="23.25" customHeight="1" x14ac:dyDescent="0.3">
      <c r="B18" s="112" t="s">
        <v>261</v>
      </c>
      <c r="C18" s="114">
        <v>45404</v>
      </c>
      <c r="D18" s="113" t="s">
        <v>248</v>
      </c>
      <c r="E18" s="122" t="s">
        <v>240</v>
      </c>
      <c r="F18" s="110">
        <v>378780</v>
      </c>
      <c r="G18" s="112"/>
    </row>
    <row r="19" spans="2:7" s="28" customFormat="1" ht="23.25" customHeight="1" x14ac:dyDescent="0.3">
      <c r="B19" s="112" t="s">
        <v>269</v>
      </c>
      <c r="C19" s="114">
        <v>45407</v>
      </c>
      <c r="D19" s="113" t="s">
        <v>248</v>
      </c>
      <c r="E19" s="122" t="s">
        <v>240</v>
      </c>
      <c r="F19" s="110">
        <v>254880</v>
      </c>
      <c r="G19" s="112"/>
    </row>
    <row r="20" spans="2:7" s="28" customFormat="1" ht="23.25" customHeight="1" x14ac:dyDescent="0.3">
      <c r="B20" s="112" t="s">
        <v>162</v>
      </c>
      <c r="C20" s="114">
        <v>45406</v>
      </c>
      <c r="D20" s="113" t="s">
        <v>248</v>
      </c>
      <c r="E20" s="122" t="s">
        <v>240</v>
      </c>
      <c r="F20" s="110">
        <v>276120</v>
      </c>
      <c r="G20" s="112"/>
    </row>
    <row r="21" spans="2:7" s="28" customFormat="1" ht="23.25" customHeight="1" x14ac:dyDescent="0.3">
      <c r="B21" s="112" t="s">
        <v>286</v>
      </c>
      <c r="C21" s="114">
        <v>45412</v>
      </c>
      <c r="D21" s="113" t="s">
        <v>248</v>
      </c>
      <c r="E21" s="112" t="s">
        <v>240</v>
      </c>
      <c r="F21" s="111">
        <v>354000</v>
      </c>
      <c r="G21" s="112"/>
    </row>
    <row r="22" spans="2:7" s="28" customFormat="1" ht="23.25" customHeight="1" x14ac:dyDescent="0.3">
      <c r="B22" s="112" t="s">
        <v>177</v>
      </c>
      <c r="C22" s="114">
        <v>45408</v>
      </c>
      <c r="D22" s="113" t="s">
        <v>248</v>
      </c>
      <c r="E22" s="112" t="s">
        <v>240</v>
      </c>
      <c r="F22" s="110">
        <v>531000</v>
      </c>
      <c r="G22" s="112"/>
    </row>
    <row r="23" spans="2:7" s="28" customFormat="1" ht="23.25" customHeight="1" x14ac:dyDescent="0.3">
      <c r="B23" s="112" t="s">
        <v>289</v>
      </c>
      <c r="C23" s="114">
        <v>45412</v>
      </c>
      <c r="D23" s="113" t="s">
        <v>248</v>
      </c>
      <c r="E23" s="112" t="s">
        <v>240</v>
      </c>
      <c r="F23" s="110">
        <v>371700</v>
      </c>
      <c r="G23" s="112"/>
    </row>
    <row r="24" spans="2:7" s="28" customFormat="1" ht="23.25" customHeight="1" x14ac:dyDescent="0.3">
      <c r="B24" s="112" t="s">
        <v>288</v>
      </c>
      <c r="C24" s="114">
        <v>45412</v>
      </c>
      <c r="D24" s="113" t="s">
        <v>251</v>
      </c>
      <c r="E24" s="112" t="s">
        <v>240</v>
      </c>
      <c r="F24" s="110">
        <v>407100</v>
      </c>
      <c r="G24" s="112"/>
    </row>
    <row r="25" spans="2:7" s="28" customFormat="1" ht="23.25" customHeight="1" x14ac:dyDescent="0.3">
      <c r="B25" s="112" t="s">
        <v>258</v>
      </c>
      <c r="C25" s="114">
        <v>45406</v>
      </c>
      <c r="D25" s="113" t="s">
        <v>251</v>
      </c>
      <c r="E25" s="122" t="s">
        <v>240</v>
      </c>
      <c r="F25" s="110">
        <v>407100</v>
      </c>
      <c r="G25" s="112"/>
    </row>
    <row r="26" spans="2:7" s="28" customFormat="1" ht="23.25" customHeight="1" x14ac:dyDescent="0.3">
      <c r="B26" s="112" t="s">
        <v>259</v>
      </c>
      <c r="C26" s="114">
        <v>45406</v>
      </c>
      <c r="D26" s="113" t="s">
        <v>251</v>
      </c>
      <c r="E26" s="122" t="s">
        <v>240</v>
      </c>
      <c r="F26" s="110">
        <v>403560</v>
      </c>
      <c r="G26" s="112"/>
    </row>
    <row r="27" spans="2:7" s="28" customFormat="1" ht="23.25" customHeight="1" x14ac:dyDescent="0.3">
      <c r="B27" s="112" t="s">
        <v>262</v>
      </c>
      <c r="C27" s="114">
        <v>45404</v>
      </c>
      <c r="D27" s="113" t="s">
        <v>251</v>
      </c>
      <c r="E27" s="122" t="s">
        <v>240</v>
      </c>
      <c r="F27" s="110">
        <v>403560</v>
      </c>
      <c r="G27" s="112"/>
    </row>
    <row r="28" spans="2:7" s="28" customFormat="1" ht="23.25" customHeight="1" x14ac:dyDescent="0.3">
      <c r="B28" s="112" t="s">
        <v>263</v>
      </c>
      <c r="C28" s="114">
        <v>45404</v>
      </c>
      <c r="D28" s="113" t="s">
        <v>251</v>
      </c>
      <c r="E28" s="122" t="s">
        <v>240</v>
      </c>
      <c r="F28" s="110">
        <v>400020</v>
      </c>
      <c r="G28" s="112"/>
    </row>
    <row r="29" spans="2:7" s="28" customFormat="1" ht="23.25" customHeight="1" x14ac:dyDescent="0.3">
      <c r="B29" s="112" t="s">
        <v>267</v>
      </c>
      <c r="C29" s="114">
        <v>45407</v>
      </c>
      <c r="D29" s="113" t="s">
        <v>251</v>
      </c>
      <c r="E29" s="122" t="s">
        <v>240</v>
      </c>
      <c r="F29" s="110">
        <v>403560</v>
      </c>
      <c r="G29" s="112"/>
    </row>
    <row r="30" spans="2:7" s="28" customFormat="1" ht="23.25" customHeight="1" x14ac:dyDescent="0.3">
      <c r="B30" s="112" t="s">
        <v>268</v>
      </c>
      <c r="C30" s="114">
        <v>45408</v>
      </c>
      <c r="D30" s="113" t="s">
        <v>251</v>
      </c>
      <c r="E30" s="122" t="s">
        <v>240</v>
      </c>
      <c r="F30" s="110">
        <v>400020</v>
      </c>
      <c r="G30" s="112"/>
    </row>
    <row r="31" spans="2:7" s="28" customFormat="1" ht="23.25" customHeight="1" x14ac:dyDescent="0.3">
      <c r="B31" s="112" t="s">
        <v>287</v>
      </c>
      <c r="C31" s="114">
        <v>45412</v>
      </c>
      <c r="D31" s="113" t="s">
        <v>251</v>
      </c>
      <c r="E31" s="112" t="s">
        <v>240</v>
      </c>
      <c r="F31" s="110">
        <v>389400</v>
      </c>
      <c r="G31" s="112"/>
    </row>
    <row r="32" spans="2:7" s="28" customFormat="1" ht="23.25" customHeight="1" x14ac:dyDescent="0.3">
      <c r="B32" s="112" t="s">
        <v>305</v>
      </c>
      <c r="C32" s="114">
        <v>45408</v>
      </c>
      <c r="D32" s="113" t="s">
        <v>298</v>
      </c>
      <c r="E32" s="112" t="s">
        <v>230</v>
      </c>
      <c r="F32" s="110">
        <v>717300</v>
      </c>
      <c r="G32" s="112"/>
    </row>
    <row r="33" spans="2:7" s="28" customFormat="1" ht="23.25" customHeight="1" x14ac:dyDescent="0.3">
      <c r="B33" s="112" t="s">
        <v>274</v>
      </c>
      <c r="C33" s="114">
        <v>45387</v>
      </c>
      <c r="D33" s="113" t="s">
        <v>275</v>
      </c>
      <c r="E33" s="122" t="s">
        <v>276</v>
      </c>
      <c r="F33" s="110">
        <v>5997</v>
      </c>
      <c r="G33" s="112"/>
    </row>
    <row r="34" spans="2:7" s="28" customFormat="1" ht="23.25" customHeight="1" x14ac:dyDescent="0.3">
      <c r="B34" s="112" t="s">
        <v>277</v>
      </c>
      <c r="C34" s="114">
        <v>45387</v>
      </c>
      <c r="D34" s="113" t="s">
        <v>275</v>
      </c>
      <c r="E34" s="122" t="s">
        <v>276</v>
      </c>
      <c r="F34" s="110">
        <v>143672</v>
      </c>
      <c r="G34" s="112"/>
    </row>
    <row r="35" spans="2:7" s="28" customFormat="1" ht="23.25" customHeight="1" x14ac:dyDescent="0.3">
      <c r="B35" s="112" t="s">
        <v>312</v>
      </c>
      <c r="C35" s="114">
        <v>45398</v>
      </c>
      <c r="D35" s="113" t="s">
        <v>311</v>
      </c>
      <c r="E35" s="112" t="s">
        <v>317</v>
      </c>
      <c r="F35" s="110">
        <v>617877.5</v>
      </c>
      <c r="G35" s="112"/>
    </row>
    <row r="36" spans="2:7" s="28" customFormat="1" ht="23.25" customHeight="1" x14ac:dyDescent="0.3">
      <c r="B36" s="112" t="s">
        <v>270</v>
      </c>
      <c r="C36" s="114">
        <v>45407</v>
      </c>
      <c r="D36" s="113" t="s">
        <v>249</v>
      </c>
      <c r="E36" s="122" t="s">
        <v>240</v>
      </c>
      <c r="F36" s="110">
        <v>38940</v>
      </c>
      <c r="G36" s="112"/>
    </row>
    <row r="37" spans="2:7" s="28" customFormat="1" ht="23.25" customHeight="1" x14ac:dyDescent="0.3">
      <c r="B37" s="112" t="s">
        <v>304</v>
      </c>
      <c r="C37" s="114">
        <v>45401</v>
      </c>
      <c r="D37" s="113" t="s">
        <v>241</v>
      </c>
      <c r="E37" s="112" t="s">
        <v>230</v>
      </c>
      <c r="F37" s="110">
        <v>1673700</v>
      </c>
      <c r="G37" s="112"/>
    </row>
    <row r="38" spans="2:7" s="28" customFormat="1" ht="23.25" customHeight="1" x14ac:dyDescent="0.3">
      <c r="B38" s="112" t="s">
        <v>306</v>
      </c>
      <c r="C38" s="114">
        <v>45406</v>
      </c>
      <c r="D38" s="113" t="s">
        <v>241</v>
      </c>
      <c r="E38" s="112" t="s">
        <v>230</v>
      </c>
      <c r="F38" s="110">
        <v>1673700</v>
      </c>
      <c r="G38" s="112"/>
    </row>
    <row r="39" spans="2:7" s="28" customFormat="1" ht="23.25" customHeight="1" x14ac:dyDescent="0.3">
      <c r="B39" s="112" t="s">
        <v>254</v>
      </c>
      <c r="C39" s="114">
        <v>45399</v>
      </c>
      <c r="D39" s="113" t="s">
        <v>246</v>
      </c>
      <c r="E39" s="112" t="s">
        <v>230</v>
      </c>
      <c r="F39" s="110">
        <v>1673700</v>
      </c>
      <c r="G39" s="112"/>
    </row>
    <row r="40" spans="2:7" s="28" customFormat="1" ht="23.25" customHeight="1" x14ac:dyDescent="0.3">
      <c r="B40" s="112" t="s">
        <v>255</v>
      </c>
      <c r="C40" s="114">
        <v>45399</v>
      </c>
      <c r="D40" s="113" t="s">
        <v>246</v>
      </c>
      <c r="E40" s="112" t="s">
        <v>230</v>
      </c>
      <c r="F40" s="110">
        <v>1195500</v>
      </c>
      <c r="G40" s="112"/>
    </row>
    <row r="41" spans="2:7" s="28" customFormat="1" ht="23.25" customHeight="1" x14ac:dyDescent="0.3">
      <c r="B41" s="112" t="s">
        <v>291</v>
      </c>
      <c r="C41" s="114">
        <v>45399</v>
      </c>
      <c r="D41" s="113" t="s">
        <v>193</v>
      </c>
      <c r="E41" s="112" t="s">
        <v>194</v>
      </c>
      <c r="F41" s="111">
        <v>866.56</v>
      </c>
      <c r="G41" s="112"/>
    </row>
    <row r="42" spans="2:7" s="28" customFormat="1" ht="23.25" customHeight="1" x14ac:dyDescent="0.3">
      <c r="B42" s="112" t="s">
        <v>292</v>
      </c>
      <c r="C42" s="114">
        <v>45404</v>
      </c>
      <c r="D42" s="113" t="s">
        <v>193</v>
      </c>
      <c r="E42" s="112" t="s">
        <v>194</v>
      </c>
      <c r="F42" s="111">
        <v>36315.68</v>
      </c>
      <c r="G42" s="112"/>
    </row>
    <row r="43" spans="2:7" s="28" customFormat="1" ht="23.25" customHeight="1" x14ac:dyDescent="0.3">
      <c r="B43" s="112" t="s">
        <v>293</v>
      </c>
      <c r="C43" s="114">
        <v>45401</v>
      </c>
      <c r="D43" s="113" t="s">
        <v>193</v>
      </c>
      <c r="E43" s="112" t="s">
        <v>194</v>
      </c>
      <c r="F43" s="111">
        <v>41217.629999999997</v>
      </c>
      <c r="G43" s="112"/>
    </row>
    <row r="44" spans="2:7" s="28" customFormat="1" ht="23.25" customHeight="1" x14ac:dyDescent="0.3">
      <c r="B44" s="114" t="s">
        <v>279</v>
      </c>
      <c r="C44" s="114">
        <v>45412</v>
      </c>
      <c r="D44" s="113" t="s">
        <v>225</v>
      </c>
      <c r="E44" s="112" t="s">
        <v>194</v>
      </c>
      <c r="F44" s="111">
        <v>57442.61</v>
      </c>
      <c r="G44" s="112"/>
    </row>
    <row r="45" spans="2:7" s="28" customFormat="1" ht="23.25" customHeight="1" x14ac:dyDescent="0.3">
      <c r="B45" s="112" t="s">
        <v>280</v>
      </c>
      <c r="C45" s="114">
        <v>45412</v>
      </c>
      <c r="D45" s="113" t="s">
        <v>225</v>
      </c>
      <c r="E45" s="112" t="s">
        <v>194</v>
      </c>
      <c r="F45" s="111">
        <v>121905.66</v>
      </c>
      <c r="G45" s="112"/>
    </row>
    <row r="46" spans="2:7" s="28" customFormat="1" ht="23.25" customHeight="1" x14ac:dyDescent="0.3">
      <c r="B46" s="112" t="s">
        <v>281</v>
      </c>
      <c r="C46" s="114">
        <v>45412</v>
      </c>
      <c r="D46" s="113" t="s">
        <v>225</v>
      </c>
      <c r="E46" s="112" t="s">
        <v>194</v>
      </c>
      <c r="F46" s="111">
        <v>16903.03</v>
      </c>
      <c r="G46" s="112"/>
    </row>
    <row r="47" spans="2:7" s="28" customFormat="1" ht="23.25" customHeight="1" x14ac:dyDescent="0.3">
      <c r="B47" s="112" t="s">
        <v>282</v>
      </c>
      <c r="C47" s="114">
        <v>45412</v>
      </c>
      <c r="D47" s="113" t="s">
        <v>225</v>
      </c>
      <c r="E47" s="112" t="s">
        <v>194</v>
      </c>
      <c r="F47" s="111">
        <v>705453.41</v>
      </c>
      <c r="G47" s="112"/>
    </row>
    <row r="48" spans="2:7" s="28" customFormat="1" ht="23.25" customHeight="1" x14ac:dyDescent="0.3">
      <c r="B48" s="112" t="s">
        <v>283</v>
      </c>
      <c r="C48" s="114">
        <v>45412</v>
      </c>
      <c r="D48" s="113" t="s">
        <v>225</v>
      </c>
      <c r="E48" s="112" t="s">
        <v>194</v>
      </c>
      <c r="F48" s="111">
        <v>344.46</v>
      </c>
      <c r="G48" s="112"/>
    </row>
    <row r="49" spans="2:9" s="28" customFormat="1" ht="23.25" customHeight="1" x14ac:dyDescent="0.3">
      <c r="B49" s="112" t="s">
        <v>284</v>
      </c>
      <c r="C49" s="114">
        <v>45412</v>
      </c>
      <c r="D49" s="113" t="s">
        <v>225</v>
      </c>
      <c r="E49" s="112" t="s">
        <v>194</v>
      </c>
      <c r="F49" s="111">
        <v>1715.04</v>
      </c>
      <c r="G49" s="112"/>
    </row>
    <row r="50" spans="2:9" s="28" customFormat="1" ht="23.25" customHeight="1" x14ac:dyDescent="0.3">
      <c r="B50" s="112" t="s">
        <v>314</v>
      </c>
      <c r="C50" s="114">
        <v>45412</v>
      </c>
      <c r="D50" s="113" t="s">
        <v>315</v>
      </c>
      <c r="E50" s="112" t="s">
        <v>317</v>
      </c>
      <c r="F50" s="110">
        <v>205320</v>
      </c>
      <c r="G50" s="112"/>
    </row>
    <row r="51" spans="2:9" s="28" customFormat="1" ht="23.25" customHeight="1" x14ac:dyDescent="0.3">
      <c r="B51" s="112" t="s">
        <v>313</v>
      </c>
      <c r="C51" s="114">
        <v>45412</v>
      </c>
      <c r="D51" s="113" t="s">
        <v>316</v>
      </c>
      <c r="E51" s="112" t="s">
        <v>317</v>
      </c>
      <c r="F51" s="110">
        <v>232792.76</v>
      </c>
      <c r="G51" s="112"/>
    </row>
    <row r="52" spans="2:9" s="28" customFormat="1" ht="23.25" customHeight="1" x14ac:dyDescent="0.3">
      <c r="B52" s="112" t="s">
        <v>310</v>
      </c>
      <c r="C52" s="114">
        <v>45412</v>
      </c>
      <c r="D52" s="113" t="s">
        <v>296</v>
      </c>
      <c r="E52" s="112" t="s">
        <v>230</v>
      </c>
      <c r="F52" s="110">
        <v>2391000</v>
      </c>
      <c r="G52" s="112"/>
    </row>
    <row r="53" spans="2:9" s="28" customFormat="1" ht="23.25" customHeight="1" x14ac:dyDescent="0.3">
      <c r="B53" s="112" t="s">
        <v>294</v>
      </c>
      <c r="C53" s="114">
        <v>45393</v>
      </c>
      <c r="D53" s="113" t="s">
        <v>233</v>
      </c>
      <c r="E53" s="112" t="s">
        <v>234</v>
      </c>
      <c r="F53" s="110">
        <v>14535</v>
      </c>
      <c r="G53" s="112"/>
    </row>
    <row r="54" spans="2:9" s="28" customFormat="1" ht="23.25" customHeight="1" x14ac:dyDescent="0.3">
      <c r="B54" s="112" t="s">
        <v>72</v>
      </c>
      <c r="C54" s="114">
        <v>45397</v>
      </c>
      <c r="D54" s="113" t="s">
        <v>247</v>
      </c>
      <c r="E54" s="122" t="s">
        <v>240</v>
      </c>
      <c r="F54" s="110">
        <v>488520</v>
      </c>
      <c r="G54" s="112"/>
    </row>
    <row r="55" spans="2:9" s="28" customFormat="1" ht="23.25" customHeight="1" x14ac:dyDescent="0.3">
      <c r="B55" s="112" t="s">
        <v>95</v>
      </c>
      <c r="C55" s="114">
        <v>45397</v>
      </c>
      <c r="D55" s="113" t="s">
        <v>250</v>
      </c>
      <c r="E55" s="122" t="s">
        <v>240</v>
      </c>
      <c r="F55" s="110">
        <v>148680</v>
      </c>
      <c r="G55" s="112"/>
    </row>
    <row r="56" spans="2:9" s="28" customFormat="1" ht="23.25" customHeight="1" x14ac:dyDescent="0.3">
      <c r="B56" s="112" t="s">
        <v>302</v>
      </c>
      <c r="C56" s="114">
        <v>45404</v>
      </c>
      <c r="D56" s="113" t="s">
        <v>231</v>
      </c>
      <c r="E56" s="112" t="s">
        <v>297</v>
      </c>
      <c r="F56" s="110">
        <v>2320800</v>
      </c>
      <c r="G56" s="112"/>
    </row>
    <row r="57" spans="2:9" s="28" customFormat="1" ht="23.25" customHeight="1" x14ac:dyDescent="0.3">
      <c r="B57" s="112" t="s">
        <v>93</v>
      </c>
      <c r="C57" s="114">
        <v>45397</v>
      </c>
      <c r="D57" s="113" t="s">
        <v>226</v>
      </c>
      <c r="E57" s="126" t="s">
        <v>227</v>
      </c>
      <c r="F57" s="110">
        <v>106200</v>
      </c>
      <c r="G57" s="112"/>
    </row>
    <row r="58" spans="2:9" s="28" customFormat="1" ht="23.25" customHeight="1" x14ac:dyDescent="0.3">
      <c r="B58" s="112" t="s">
        <v>265</v>
      </c>
      <c r="C58" s="114">
        <v>45398</v>
      </c>
      <c r="D58" s="113" t="s">
        <v>244</v>
      </c>
      <c r="E58" s="122" t="s">
        <v>240</v>
      </c>
      <c r="F58" s="110">
        <v>177000</v>
      </c>
      <c r="G58" s="112"/>
    </row>
    <row r="59" spans="2:9" s="28" customFormat="1" ht="23.25" customHeight="1" x14ac:dyDescent="0.3">
      <c r="B59" s="112" t="s">
        <v>308</v>
      </c>
      <c r="C59" s="114">
        <v>45407</v>
      </c>
      <c r="D59" s="113" t="s">
        <v>307</v>
      </c>
      <c r="E59" s="112" t="s">
        <v>230</v>
      </c>
      <c r="F59" s="110">
        <v>2391000</v>
      </c>
      <c r="G59" s="112"/>
    </row>
    <row r="60" spans="2:9" s="28" customFormat="1" ht="23.25" customHeight="1" x14ac:dyDescent="0.3">
      <c r="B60" s="112" t="s">
        <v>309</v>
      </c>
      <c r="C60" s="114">
        <v>45407</v>
      </c>
      <c r="D60" s="113" t="s">
        <v>307</v>
      </c>
      <c r="E60" s="112" t="s">
        <v>230</v>
      </c>
      <c r="F60" s="110">
        <v>239100</v>
      </c>
      <c r="G60" s="112"/>
    </row>
    <row r="61" spans="2:9" s="28" customFormat="1" ht="23.25" customHeight="1" x14ac:dyDescent="0.3">
      <c r="B61" s="112" t="s">
        <v>319</v>
      </c>
      <c r="C61" s="114">
        <v>45401</v>
      </c>
      <c r="D61" s="113" t="s">
        <v>318</v>
      </c>
      <c r="E61" s="112" t="s">
        <v>239</v>
      </c>
      <c r="F61" s="110">
        <v>564542</v>
      </c>
      <c r="G61" s="112"/>
      <c r="H61" s="125"/>
      <c r="I61" s="125"/>
    </row>
    <row r="62" spans="2:9" s="28" customFormat="1" ht="23.25" customHeight="1" x14ac:dyDescent="0.3">
      <c r="B62" s="112" t="s">
        <v>299</v>
      </c>
      <c r="C62" s="114">
        <v>45406</v>
      </c>
      <c r="D62" s="113" t="s">
        <v>295</v>
      </c>
      <c r="E62" s="112" t="s">
        <v>230</v>
      </c>
      <c r="F62" s="110">
        <v>1912800</v>
      </c>
      <c r="G62" s="112"/>
      <c r="I62" s="125"/>
    </row>
    <row r="63" spans="2:9" s="28" customFormat="1" ht="23.25" customHeight="1" x14ac:dyDescent="0.3">
      <c r="B63" s="112" t="s">
        <v>300</v>
      </c>
      <c r="C63" s="114">
        <v>45406</v>
      </c>
      <c r="D63" s="113" t="s">
        <v>295</v>
      </c>
      <c r="E63" s="112" t="s">
        <v>230</v>
      </c>
      <c r="F63" s="110">
        <v>1912800</v>
      </c>
      <c r="G63" s="112"/>
      <c r="I63" s="125"/>
    </row>
    <row r="64" spans="2:9" s="28" customFormat="1" ht="23.25" customHeight="1" x14ac:dyDescent="0.3">
      <c r="B64" s="112" t="s">
        <v>322</v>
      </c>
      <c r="C64" s="114">
        <v>45385</v>
      </c>
      <c r="D64" s="113" t="s">
        <v>295</v>
      </c>
      <c r="E64" s="112" t="s">
        <v>230</v>
      </c>
      <c r="F64" s="110">
        <v>2391000</v>
      </c>
      <c r="G64" s="112"/>
      <c r="I64" s="125"/>
    </row>
    <row r="65" spans="1:11" s="28" customFormat="1" ht="23.25" customHeight="1" x14ac:dyDescent="0.3">
      <c r="B65" s="112" t="s">
        <v>321</v>
      </c>
      <c r="C65" s="114">
        <v>45384</v>
      </c>
      <c r="D65" s="113" t="s">
        <v>295</v>
      </c>
      <c r="E65" s="112" t="s">
        <v>230</v>
      </c>
      <c r="F65" s="110">
        <v>2391000</v>
      </c>
      <c r="G65" s="112"/>
      <c r="I65" s="125"/>
    </row>
    <row r="66" spans="1:11" s="28" customFormat="1" ht="23.25" customHeight="1" x14ac:dyDescent="0.3">
      <c r="B66" s="112" t="s">
        <v>303</v>
      </c>
      <c r="C66" s="114">
        <v>45406</v>
      </c>
      <c r="D66" s="113" t="s">
        <v>301</v>
      </c>
      <c r="E66" s="112" t="s">
        <v>230</v>
      </c>
      <c r="F66" s="110">
        <v>1195500</v>
      </c>
      <c r="G66" s="112"/>
    </row>
    <row r="67" spans="1:11" ht="18" thickBot="1" x14ac:dyDescent="0.4">
      <c r="A67" s="29"/>
      <c r="B67" s="175" t="s">
        <v>224</v>
      </c>
      <c r="C67" s="176"/>
      <c r="D67" s="176" t="s">
        <v>206</v>
      </c>
      <c r="E67" s="176"/>
      <c r="F67" s="85"/>
      <c r="G67" s="86">
        <f>SUM(F11:F67)</f>
        <v>37457178.469999999</v>
      </c>
      <c r="I67" s="8"/>
    </row>
    <row r="68" spans="1:11" x14ac:dyDescent="0.3">
      <c r="A68" s="29"/>
      <c r="B68" s="29"/>
      <c r="C68" s="29"/>
      <c r="D68" s="91"/>
      <c r="E68" s="31"/>
      <c r="F68" s="29"/>
      <c r="G68" s="32"/>
      <c r="H68" s="8"/>
      <c r="I68" s="8"/>
    </row>
    <row r="69" spans="1:11" ht="16.5" customHeight="1" x14ac:dyDescent="0.3">
      <c r="A69" s="29"/>
      <c r="B69" s="29"/>
      <c r="C69" s="29"/>
      <c r="D69" s="91"/>
      <c r="E69" s="31"/>
      <c r="F69" s="29"/>
      <c r="G69" s="32"/>
      <c r="I69" s="8"/>
    </row>
    <row r="70" spans="1:11" ht="16.5" customHeight="1" x14ac:dyDescent="0.3">
      <c r="B70" s="29"/>
      <c r="C70" s="29"/>
      <c r="D70" s="91"/>
      <c r="E70" s="31"/>
      <c r="F70" s="179"/>
      <c r="G70" s="179"/>
      <c r="I70" s="8"/>
    </row>
    <row r="71" spans="1:11" x14ac:dyDescent="0.3">
      <c r="A71" s="95"/>
      <c r="B71" s="178" t="s">
        <v>195</v>
      </c>
      <c r="C71" s="178"/>
      <c r="D71" s="92" t="s">
        <v>207</v>
      </c>
      <c r="E71" s="87"/>
      <c r="F71" s="178" t="s">
        <v>196</v>
      </c>
      <c r="G71" s="178"/>
      <c r="I71" s="8"/>
      <c r="J71" s="8"/>
      <c r="K71" s="8"/>
    </row>
    <row r="72" spans="1:11" x14ac:dyDescent="0.3">
      <c r="B72" s="177" t="s">
        <v>235</v>
      </c>
      <c r="C72" s="177"/>
      <c r="D72" s="93" t="s">
        <v>228</v>
      </c>
      <c r="E72" s="88"/>
      <c r="F72" s="178" t="s">
        <v>197</v>
      </c>
      <c r="G72" s="178"/>
    </row>
    <row r="73" spans="1:11" x14ac:dyDescent="0.3">
      <c r="B73" s="177" t="s">
        <v>236</v>
      </c>
      <c r="C73" s="177"/>
      <c r="D73" s="93" t="s">
        <v>229</v>
      </c>
      <c r="E73" s="88"/>
      <c r="F73" s="178" t="s">
        <v>198</v>
      </c>
      <c r="G73" s="178"/>
      <c r="K73" s="8"/>
    </row>
    <row r="75" spans="1:11" x14ac:dyDescent="0.3">
      <c r="A75" s="29"/>
    </row>
    <row r="76" spans="1:11" x14ac:dyDescent="0.3">
      <c r="B76" s="29"/>
      <c r="C76" s="29"/>
      <c r="D76" s="30"/>
      <c r="E76" s="29"/>
      <c r="F76" s="29"/>
      <c r="G76" s="29"/>
    </row>
  </sheetData>
  <sortState xmlns:xlrd2="http://schemas.microsoft.com/office/spreadsheetml/2017/richdata2" ref="B11:G66">
    <sortCondition ref="D11:D66"/>
  </sortState>
  <mergeCells count="12">
    <mergeCell ref="B73:C73"/>
    <mergeCell ref="B71:C71"/>
    <mergeCell ref="F70:G70"/>
    <mergeCell ref="F71:G71"/>
    <mergeCell ref="F72:G72"/>
    <mergeCell ref="F73:G73"/>
    <mergeCell ref="B72:C72"/>
    <mergeCell ref="B4:G4"/>
    <mergeCell ref="B5:G5"/>
    <mergeCell ref="B6:G6"/>
    <mergeCell ref="B7:G7"/>
    <mergeCell ref="B67:E67"/>
  </mergeCells>
  <phoneticPr fontId="13" type="noConversion"/>
  <conditionalFormatting sqref="B12:B35">
    <cfRule type="duplicateValues" dxfId="1" priority="30"/>
  </conditionalFormatting>
  <conditionalFormatting sqref="B36:B66 B11">
    <cfRule type="duplicateValues" dxfId="0" priority="29"/>
  </conditionalFormatting>
  <pageMargins left="0.11811023622047245" right="0.11811023622047245" top="1.1417322834645669" bottom="0.74803149606299213" header="0.31496062992125984" footer="0.31496062992125984"/>
  <pageSetup scale="5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R226"/>
  <sheetViews>
    <sheetView topLeftCell="C209" zoomScaleNormal="100" workbookViewId="0">
      <selection activeCell="B219" sqref="B219:E219"/>
    </sheetView>
  </sheetViews>
  <sheetFormatPr baseColWidth="10" defaultRowHeight="16.5" x14ac:dyDescent="0.3"/>
  <cols>
    <col min="1" max="1" width="4.5703125" customWidth="1"/>
    <col min="2" max="2" width="45" customWidth="1"/>
    <col min="3" max="3" width="41.140625" customWidth="1"/>
    <col min="4" max="4" width="23.7109375" customWidth="1"/>
    <col min="5" max="5" width="15.42578125" customWidth="1"/>
    <col min="6" max="6" width="20.5703125" customWidth="1"/>
    <col min="7" max="7" width="17.7109375" customWidth="1"/>
    <col min="8" max="8" width="18.5703125" style="7" customWidth="1"/>
    <col min="9" max="9" width="16.85546875" customWidth="1"/>
    <col min="10" max="10" width="14" customWidth="1"/>
    <col min="11" max="13" width="18.28515625" style="94" customWidth="1"/>
    <col min="14" max="14" width="15.42578125" bestFit="1" customWidth="1"/>
    <col min="15" max="15" width="15.28515625" bestFit="1" customWidth="1"/>
  </cols>
  <sheetData>
    <row r="9" spans="2:13" ht="22.5" x14ac:dyDescent="0.4">
      <c r="B9" s="180" t="s">
        <v>223</v>
      </c>
      <c r="C9" s="180"/>
      <c r="D9" s="180"/>
      <c r="E9" s="180"/>
      <c r="F9" s="180"/>
      <c r="G9" s="180"/>
      <c r="H9" s="180"/>
      <c r="I9" s="180"/>
      <c r="J9" s="180"/>
    </row>
    <row r="10" spans="2:13" ht="22.5" x14ac:dyDescent="0.4">
      <c r="B10" s="180" t="s">
        <v>0</v>
      </c>
      <c r="C10" s="180"/>
      <c r="D10" s="180"/>
      <c r="E10" s="180"/>
      <c r="F10" s="180"/>
      <c r="G10" s="180"/>
      <c r="H10" s="180"/>
      <c r="I10" s="180"/>
      <c r="J10" s="180"/>
    </row>
    <row r="11" spans="2:13" ht="22.5" x14ac:dyDescent="0.4">
      <c r="B11" s="180" t="s">
        <v>208</v>
      </c>
      <c r="C11" s="180"/>
      <c r="D11" s="180"/>
      <c r="E11" s="180"/>
      <c r="F11" s="180"/>
      <c r="G11" s="180"/>
      <c r="H11" s="180"/>
      <c r="I11" s="180"/>
      <c r="J11" s="180"/>
    </row>
    <row r="12" spans="2:13" ht="22.5" x14ac:dyDescent="0.4">
      <c r="B12" s="180" t="s">
        <v>333</v>
      </c>
      <c r="C12" s="180"/>
      <c r="D12" s="180"/>
      <c r="E12" s="180"/>
      <c r="F12" s="180"/>
      <c r="G12" s="180"/>
      <c r="H12" s="180"/>
      <c r="I12" s="180"/>
      <c r="J12" s="180"/>
    </row>
    <row r="13" spans="2:13" ht="17.25" thickBot="1" x14ac:dyDescent="0.35"/>
    <row r="14" spans="2:13" ht="19.5" thickBot="1" x14ac:dyDescent="0.4">
      <c r="B14" s="2" t="s">
        <v>209</v>
      </c>
      <c r="C14" s="2" t="s">
        <v>1</v>
      </c>
      <c r="D14" s="1" t="s">
        <v>210</v>
      </c>
      <c r="E14" s="2" t="s">
        <v>211</v>
      </c>
      <c r="F14" s="3" t="s">
        <v>212</v>
      </c>
      <c r="G14" s="14" t="s">
        <v>213</v>
      </c>
      <c r="H14" s="4" t="s">
        <v>214</v>
      </c>
      <c r="I14" s="5" t="s">
        <v>215</v>
      </c>
      <c r="J14" s="14" t="s">
        <v>216</v>
      </c>
    </row>
    <row r="15" spans="2:13" s="105" customFormat="1" ht="17.25" thickBot="1" x14ac:dyDescent="0.35">
      <c r="B15" s="128" t="s">
        <v>3</v>
      </c>
      <c r="C15" s="129" t="s">
        <v>4</v>
      </c>
      <c r="D15" s="130" t="s">
        <v>5</v>
      </c>
      <c r="E15" s="131">
        <v>41298</v>
      </c>
      <c r="F15" s="72">
        <v>54885.4</v>
      </c>
      <c r="G15" s="130" t="s">
        <v>285</v>
      </c>
      <c r="H15" s="73"/>
      <c r="I15" s="132">
        <f>+F15-H15</f>
        <v>54885.4</v>
      </c>
      <c r="J15" s="161" t="s">
        <v>217</v>
      </c>
      <c r="K15" s="106"/>
      <c r="L15" s="106"/>
      <c r="M15" s="106"/>
    </row>
    <row r="16" spans="2:13" s="105" customFormat="1" ht="17.25" thickBot="1" x14ac:dyDescent="0.35">
      <c r="B16" s="133" t="s">
        <v>6</v>
      </c>
      <c r="C16" s="126" t="s">
        <v>7</v>
      </c>
      <c r="D16" s="134" t="s">
        <v>8</v>
      </c>
      <c r="E16" s="135">
        <v>41410</v>
      </c>
      <c r="F16" s="74">
        <v>2714629.18</v>
      </c>
      <c r="G16" s="130" t="s">
        <v>285</v>
      </c>
      <c r="H16" s="75">
        <v>2261333.6</v>
      </c>
      <c r="I16" s="132">
        <f t="shared" ref="I16:I79" si="0">+F16-H16</f>
        <v>453295.58000000007</v>
      </c>
      <c r="J16" s="162" t="s">
        <v>217</v>
      </c>
      <c r="K16" s="106"/>
      <c r="L16" s="106"/>
      <c r="M16" s="106"/>
    </row>
    <row r="17" spans="2:13" s="105" customFormat="1" ht="17.25" thickBot="1" x14ac:dyDescent="0.35">
      <c r="B17" s="133" t="s">
        <v>9</v>
      </c>
      <c r="C17" s="126" t="s">
        <v>4</v>
      </c>
      <c r="D17" s="134" t="s">
        <v>10</v>
      </c>
      <c r="E17" s="135">
        <v>41484</v>
      </c>
      <c r="F17" s="74">
        <v>582796.1</v>
      </c>
      <c r="G17" s="130" t="s">
        <v>285</v>
      </c>
      <c r="H17" s="75"/>
      <c r="I17" s="132">
        <f t="shared" si="0"/>
        <v>582796.1</v>
      </c>
      <c r="J17" s="162" t="s">
        <v>217</v>
      </c>
      <c r="K17" s="106"/>
      <c r="L17" s="106"/>
      <c r="M17" s="106"/>
    </row>
    <row r="18" spans="2:13" s="105" customFormat="1" ht="17.25" thickBot="1" x14ac:dyDescent="0.35">
      <c r="B18" s="133" t="s">
        <v>11</v>
      </c>
      <c r="C18" s="126" t="s">
        <v>4</v>
      </c>
      <c r="D18" s="134" t="s">
        <v>12</v>
      </c>
      <c r="E18" s="136">
        <v>41548</v>
      </c>
      <c r="F18" s="76">
        <v>130508</v>
      </c>
      <c r="G18" s="130" t="s">
        <v>285</v>
      </c>
      <c r="H18" s="75"/>
      <c r="I18" s="132">
        <f t="shared" si="0"/>
        <v>130508</v>
      </c>
      <c r="J18" s="162" t="s">
        <v>217</v>
      </c>
      <c r="K18" s="106"/>
      <c r="L18" s="106"/>
      <c r="M18" s="106"/>
    </row>
    <row r="19" spans="2:13" s="105" customFormat="1" ht="17.25" thickBot="1" x14ac:dyDescent="0.35">
      <c r="B19" s="133" t="s">
        <v>13</v>
      </c>
      <c r="C19" s="126" t="s">
        <v>4</v>
      </c>
      <c r="D19" s="134" t="s">
        <v>14</v>
      </c>
      <c r="E19" s="135">
        <v>41576</v>
      </c>
      <c r="F19" s="76">
        <v>175973.4</v>
      </c>
      <c r="G19" s="130" t="s">
        <v>285</v>
      </c>
      <c r="H19" s="75"/>
      <c r="I19" s="132">
        <f t="shared" si="0"/>
        <v>175973.4</v>
      </c>
      <c r="J19" s="162" t="s">
        <v>217</v>
      </c>
      <c r="K19" s="106"/>
      <c r="L19" s="106"/>
      <c r="M19" s="106"/>
    </row>
    <row r="20" spans="2:13" s="105" customFormat="1" ht="17.25" thickBot="1" x14ac:dyDescent="0.35">
      <c r="B20" s="133" t="s">
        <v>15</v>
      </c>
      <c r="C20" s="126" t="s">
        <v>16</v>
      </c>
      <c r="D20" s="134" t="s">
        <v>17</v>
      </c>
      <c r="E20" s="135">
        <v>41729</v>
      </c>
      <c r="F20" s="74">
        <v>113073.5</v>
      </c>
      <c r="G20" s="130" t="s">
        <v>285</v>
      </c>
      <c r="H20" s="75"/>
      <c r="I20" s="132">
        <f t="shared" si="0"/>
        <v>113073.5</v>
      </c>
      <c r="J20" s="162" t="s">
        <v>217</v>
      </c>
      <c r="K20" s="106"/>
      <c r="L20" s="106"/>
      <c r="M20" s="106"/>
    </row>
    <row r="21" spans="2:13" s="105" customFormat="1" ht="17.25" thickBot="1" x14ac:dyDescent="0.35">
      <c r="B21" s="133" t="s">
        <v>18</v>
      </c>
      <c r="C21" s="126" t="s">
        <v>4</v>
      </c>
      <c r="D21" s="134" t="s">
        <v>19</v>
      </c>
      <c r="E21" s="135">
        <v>41976</v>
      </c>
      <c r="F21" s="76">
        <v>10856</v>
      </c>
      <c r="G21" s="130" t="s">
        <v>285</v>
      </c>
      <c r="H21" s="75"/>
      <c r="I21" s="132">
        <f t="shared" si="0"/>
        <v>10856</v>
      </c>
      <c r="J21" s="162" t="s">
        <v>217</v>
      </c>
      <c r="K21" s="106"/>
      <c r="L21" s="106"/>
      <c r="M21" s="106"/>
    </row>
    <row r="22" spans="2:13" s="105" customFormat="1" ht="17.25" thickBot="1" x14ac:dyDescent="0.35">
      <c r="B22" s="137" t="s">
        <v>20</v>
      </c>
      <c r="C22" s="126" t="s">
        <v>21</v>
      </c>
      <c r="D22" s="134" t="s">
        <v>22</v>
      </c>
      <c r="E22" s="135">
        <v>42037</v>
      </c>
      <c r="F22" s="74">
        <v>476468.9</v>
      </c>
      <c r="G22" s="130" t="s">
        <v>285</v>
      </c>
      <c r="H22" s="75"/>
      <c r="I22" s="132">
        <f t="shared" si="0"/>
        <v>476468.9</v>
      </c>
      <c r="J22" s="162" t="s">
        <v>217</v>
      </c>
      <c r="K22" s="106"/>
      <c r="L22" s="106"/>
      <c r="M22" s="106"/>
    </row>
    <row r="23" spans="2:13" s="105" customFormat="1" ht="17.25" thickBot="1" x14ac:dyDescent="0.35">
      <c r="B23" s="133" t="s">
        <v>23</v>
      </c>
      <c r="C23" s="126" t="s">
        <v>4</v>
      </c>
      <c r="D23" s="134" t="s">
        <v>24</v>
      </c>
      <c r="E23" s="135">
        <v>42125</v>
      </c>
      <c r="F23" s="74">
        <v>595720.64</v>
      </c>
      <c r="G23" s="130" t="s">
        <v>285</v>
      </c>
      <c r="H23" s="75"/>
      <c r="I23" s="132">
        <f t="shared" si="0"/>
        <v>595720.64</v>
      </c>
      <c r="J23" s="162" t="s">
        <v>217</v>
      </c>
      <c r="K23" s="106"/>
      <c r="L23" s="106"/>
      <c r="M23" s="106"/>
    </row>
    <row r="24" spans="2:13" s="105" customFormat="1" ht="17.25" thickBot="1" x14ac:dyDescent="0.35">
      <c r="B24" s="133" t="s">
        <v>25</v>
      </c>
      <c r="C24" s="126" t="s">
        <v>4</v>
      </c>
      <c r="D24" s="134" t="s">
        <v>26</v>
      </c>
      <c r="E24" s="136">
        <v>42208</v>
      </c>
      <c r="F24" s="76">
        <v>1593000</v>
      </c>
      <c r="G24" s="130" t="s">
        <v>285</v>
      </c>
      <c r="H24" s="75">
        <v>1000000</v>
      </c>
      <c r="I24" s="132">
        <f t="shared" si="0"/>
        <v>593000</v>
      </c>
      <c r="J24" s="162" t="s">
        <v>217</v>
      </c>
      <c r="K24" s="106"/>
      <c r="L24" s="106"/>
      <c r="M24" s="106"/>
    </row>
    <row r="25" spans="2:13" s="105" customFormat="1" ht="17.25" thickBot="1" x14ac:dyDescent="0.35">
      <c r="B25" s="133" t="s">
        <v>27</v>
      </c>
      <c r="C25" s="126" t="s">
        <v>4</v>
      </c>
      <c r="D25" s="134" t="s">
        <v>28</v>
      </c>
      <c r="E25" s="135">
        <v>42248</v>
      </c>
      <c r="F25" s="74">
        <v>269394.2</v>
      </c>
      <c r="G25" s="130" t="s">
        <v>285</v>
      </c>
      <c r="H25" s="75"/>
      <c r="I25" s="132">
        <f t="shared" si="0"/>
        <v>269394.2</v>
      </c>
      <c r="J25" s="162" t="s">
        <v>217</v>
      </c>
      <c r="K25" s="106"/>
      <c r="L25" s="106"/>
      <c r="M25" s="106"/>
    </row>
    <row r="26" spans="2:13" s="105" customFormat="1" ht="17.25" thickBot="1" x14ac:dyDescent="0.35">
      <c r="B26" s="133" t="s">
        <v>29</v>
      </c>
      <c r="C26" s="126" t="s">
        <v>30</v>
      </c>
      <c r="D26" s="134" t="s">
        <v>31</v>
      </c>
      <c r="E26" s="135">
        <v>42338</v>
      </c>
      <c r="F26" s="77">
        <v>2242000</v>
      </c>
      <c r="G26" s="130" t="s">
        <v>285</v>
      </c>
      <c r="H26" s="75"/>
      <c r="I26" s="132">
        <f t="shared" si="0"/>
        <v>2242000</v>
      </c>
      <c r="J26" s="162" t="s">
        <v>217</v>
      </c>
      <c r="K26" s="106"/>
      <c r="L26" s="106"/>
      <c r="M26" s="106"/>
    </row>
    <row r="27" spans="2:13" s="105" customFormat="1" ht="17.25" thickBot="1" x14ac:dyDescent="0.35">
      <c r="B27" s="133" t="s">
        <v>32</v>
      </c>
      <c r="C27" s="126" t="s">
        <v>4</v>
      </c>
      <c r="D27" s="134" t="s">
        <v>33</v>
      </c>
      <c r="E27" s="127">
        <v>42353</v>
      </c>
      <c r="F27" s="78">
        <v>137352</v>
      </c>
      <c r="G27" s="130" t="s">
        <v>285</v>
      </c>
      <c r="H27" s="75"/>
      <c r="I27" s="132">
        <f t="shared" si="0"/>
        <v>137352</v>
      </c>
      <c r="J27" s="162" t="s">
        <v>217</v>
      </c>
      <c r="K27" s="106"/>
      <c r="L27" s="106"/>
      <c r="M27" s="106"/>
    </row>
    <row r="28" spans="2:13" s="105" customFormat="1" ht="17.25" thickBot="1" x14ac:dyDescent="0.35">
      <c r="B28" s="133" t="s">
        <v>32</v>
      </c>
      <c r="C28" s="126" t="s">
        <v>4</v>
      </c>
      <c r="D28" s="134" t="s">
        <v>34</v>
      </c>
      <c r="E28" s="127">
        <v>42356</v>
      </c>
      <c r="F28" s="78">
        <v>104430</v>
      </c>
      <c r="G28" s="130" t="s">
        <v>285</v>
      </c>
      <c r="H28" s="75"/>
      <c r="I28" s="132">
        <f t="shared" si="0"/>
        <v>104430</v>
      </c>
      <c r="J28" s="162" t="s">
        <v>217</v>
      </c>
      <c r="K28" s="106"/>
      <c r="L28" s="106"/>
      <c r="M28" s="106"/>
    </row>
    <row r="29" spans="2:13" s="105" customFormat="1" ht="17.25" thickBot="1" x14ac:dyDescent="0.35">
      <c r="B29" s="133" t="s">
        <v>32</v>
      </c>
      <c r="C29" s="126" t="s">
        <v>4</v>
      </c>
      <c r="D29" s="134" t="s">
        <v>35</v>
      </c>
      <c r="E29" s="127">
        <v>42360</v>
      </c>
      <c r="F29" s="78">
        <v>53996.800000000003</v>
      </c>
      <c r="G29" s="130" t="s">
        <v>285</v>
      </c>
      <c r="H29" s="75"/>
      <c r="I29" s="132">
        <f t="shared" si="0"/>
        <v>53996.800000000003</v>
      </c>
      <c r="J29" s="162" t="s">
        <v>217</v>
      </c>
      <c r="K29" s="106"/>
      <c r="L29" s="106"/>
      <c r="M29" s="106"/>
    </row>
    <row r="30" spans="2:13" s="105" customFormat="1" ht="17.25" thickBot="1" x14ac:dyDescent="0.35">
      <c r="B30" s="133" t="s">
        <v>32</v>
      </c>
      <c r="C30" s="126" t="s">
        <v>4</v>
      </c>
      <c r="D30" s="134" t="s">
        <v>36</v>
      </c>
      <c r="E30" s="127">
        <v>42360</v>
      </c>
      <c r="F30" s="78">
        <v>73301.600000000006</v>
      </c>
      <c r="G30" s="130" t="s">
        <v>285</v>
      </c>
      <c r="H30" s="75"/>
      <c r="I30" s="132">
        <f t="shared" si="0"/>
        <v>73301.600000000006</v>
      </c>
      <c r="J30" s="162" t="s">
        <v>217</v>
      </c>
      <c r="K30" s="106"/>
      <c r="L30" s="106"/>
      <c r="M30" s="106"/>
    </row>
    <row r="31" spans="2:13" s="105" customFormat="1" ht="17.25" thickBot="1" x14ac:dyDescent="0.35">
      <c r="B31" s="133" t="s">
        <v>32</v>
      </c>
      <c r="C31" s="126" t="s">
        <v>4</v>
      </c>
      <c r="D31" s="134" t="s">
        <v>37</v>
      </c>
      <c r="E31" s="127">
        <v>42366</v>
      </c>
      <c r="F31" s="78">
        <v>8572.7000000000007</v>
      </c>
      <c r="G31" s="130" t="s">
        <v>285</v>
      </c>
      <c r="H31" s="75"/>
      <c r="I31" s="132">
        <f t="shared" si="0"/>
        <v>8572.7000000000007</v>
      </c>
      <c r="J31" s="162" t="s">
        <v>217</v>
      </c>
      <c r="K31" s="106"/>
      <c r="L31" s="106"/>
      <c r="M31" s="106"/>
    </row>
    <row r="32" spans="2:13" s="105" customFormat="1" ht="17.25" thickBot="1" x14ac:dyDescent="0.35">
      <c r="B32" s="137" t="s">
        <v>40</v>
      </c>
      <c r="C32" s="126" t="s">
        <v>4</v>
      </c>
      <c r="D32" s="134" t="s">
        <v>41</v>
      </c>
      <c r="E32" s="135">
        <v>42368</v>
      </c>
      <c r="F32" s="78">
        <v>87497</v>
      </c>
      <c r="G32" s="130" t="s">
        <v>285</v>
      </c>
      <c r="H32" s="75"/>
      <c r="I32" s="132">
        <f t="shared" si="0"/>
        <v>87497</v>
      </c>
      <c r="J32" s="162" t="s">
        <v>217</v>
      </c>
      <c r="K32" s="106"/>
      <c r="L32" s="106"/>
      <c r="M32" s="106"/>
    </row>
    <row r="33" spans="2:13" s="105" customFormat="1" ht="17.25" thickBot="1" x14ac:dyDescent="0.35">
      <c r="B33" s="133" t="s">
        <v>32</v>
      </c>
      <c r="C33" s="126" t="s">
        <v>4</v>
      </c>
      <c r="D33" s="134" t="s">
        <v>38</v>
      </c>
      <c r="E33" s="127">
        <v>42368</v>
      </c>
      <c r="F33" s="78">
        <v>18325.400000000001</v>
      </c>
      <c r="G33" s="130" t="s">
        <v>285</v>
      </c>
      <c r="H33" s="75"/>
      <c r="I33" s="132">
        <f t="shared" si="0"/>
        <v>18325.400000000001</v>
      </c>
      <c r="J33" s="162" t="s">
        <v>217</v>
      </c>
      <c r="K33" s="106"/>
      <c r="L33" s="106"/>
      <c r="M33" s="106"/>
    </row>
    <row r="34" spans="2:13" s="105" customFormat="1" ht="17.25" thickBot="1" x14ac:dyDescent="0.35">
      <c r="B34" s="133" t="s">
        <v>32</v>
      </c>
      <c r="C34" s="126" t="s">
        <v>4</v>
      </c>
      <c r="D34" s="134" t="s">
        <v>39</v>
      </c>
      <c r="E34" s="127">
        <v>42368</v>
      </c>
      <c r="F34" s="78">
        <v>7198</v>
      </c>
      <c r="G34" s="130" t="s">
        <v>285</v>
      </c>
      <c r="H34" s="75"/>
      <c r="I34" s="132">
        <f t="shared" si="0"/>
        <v>7198</v>
      </c>
      <c r="J34" s="162" t="s">
        <v>217</v>
      </c>
      <c r="K34" s="106"/>
      <c r="L34" s="106"/>
      <c r="M34" s="106"/>
    </row>
    <row r="35" spans="2:13" s="105" customFormat="1" ht="17.25" thickBot="1" x14ac:dyDescent="0.35">
      <c r="B35" s="133" t="s">
        <v>42</v>
      </c>
      <c r="C35" s="126" t="s">
        <v>43</v>
      </c>
      <c r="D35" s="134" t="s">
        <v>44</v>
      </c>
      <c r="E35" s="136">
        <v>42401</v>
      </c>
      <c r="F35" s="78">
        <v>25000</v>
      </c>
      <c r="G35" s="130" t="s">
        <v>285</v>
      </c>
      <c r="H35" s="75"/>
      <c r="I35" s="132">
        <f t="shared" si="0"/>
        <v>25000</v>
      </c>
      <c r="J35" s="162" t="s">
        <v>217</v>
      </c>
      <c r="K35" s="106"/>
      <c r="L35" s="106"/>
      <c r="M35" s="106"/>
    </row>
    <row r="36" spans="2:13" s="105" customFormat="1" ht="17.25" thickBot="1" x14ac:dyDescent="0.35">
      <c r="B36" s="133" t="s">
        <v>42</v>
      </c>
      <c r="C36" s="126" t="s">
        <v>43</v>
      </c>
      <c r="D36" s="134" t="s">
        <v>50</v>
      </c>
      <c r="E36" s="136">
        <v>42409</v>
      </c>
      <c r="F36" s="78">
        <v>25000</v>
      </c>
      <c r="G36" s="130" t="s">
        <v>285</v>
      </c>
      <c r="H36" s="75"/>
      <c r="I36" s="132">
        <f t="shared" si="0"/>
        <v>25000</v>
      </c>
      <c r="J36" s="162" t="s">
        <v>217</v>
      </c>
      <c r="K36" s="106"/>
      <c r="L36" s="106"/>
      <c r="M36" s="106"/>
    </row>
    <row r="37" spans="2:13" s="105" customFormat="1" ht="17.25" thickBot="1" x14ac:dyDescent="0.35">
      <c r="B37" s="133" t="s">
        <v>45</v>
      </c>
      <c r="C37" s="126" t="s">
        <v>4</v>
      </c>
      <c r="D37" s="134" t="s">
        <v>46</v>
      </c>
      <c r="E37" s="136">
        <v>42409</v>
      </c>
      <c r="F37" s="69">
        <v>440871.6</v>
      </c>
      <c r="G37" s="130" t="s">
        <v>285</v>
      </c>
      <c r="H37" s="75"/>
      <c r="I37" s="132">
        <f t="shared" si="0"/>
        <v>440871.6</v>
      </c>
      <c r="J37" s="162" t="s">
        <v>217</v>
      </c>
      <c r="K37" s="106"/>
      <c r="L37" s="106"/>
      <c r="M37" s="106"/>
    </row>
    <row r="38" spans="2:13" s="105" customFormat="1" ht="17.25" thickBot="1" x14ac:dyDescent="0.35">
      <c r="B38" s="133" t="s">
        <v>45</v>
      </c>
      <c r="C38" s="126" t="s">
        <v>4</v>
      </c>
      <c r="D38" s="134" t="s">
        <v>47</v>
      </c>
      <c r="E38" s="136">
        <v>42409</v>
      </c>
      <c r="F38" s="69">
        <v>1580049.5</v>
      </c>
      <c r="G38" s="130" t="s">
        <v>285</v>
      </c>
      <c r="H38" s="75"/>
      <c r="I38" s="132">
        <f t="shared" si="0"/>
        <v>1580049.5</v>
      </c>
      <c r="J38" s="162" t="s">
        <v>217</v>
      </c>
      <c r="K38" s="106"/>
      <c r="L38" s="106"/>
      <c r="M38" s="106"/>
    </row>
    <row r="39" spans="2:13" s="105" customFormat="1" ht="17.25" thickBot="1" x14ac:dyDescent="0.35">
      <c r="B39" s="133" t="s">
        <v>45</v>
      </c>
      <c r="C39" s="126" t="s">
        <v>4</v>
      </c>
      <c r="D39" s="134" t="s">
        <v>5</v>
      </c>
      <c r="E39" s="136">
        <v>42409</v>
      </c>
      <c r="F39" s="69">
        <v>879713.6</v>
      </c>
      <c r="G39" s="130" t="s">
        <v>285</v>
      </c>
      <c r="H39" s="75"/>
      <c r="I39" s="132">
        <f t="shared" si="0"/>
        <v>879713.6</v>
      </c>
      <c r="J39" s="162" t="s">
        <v>217</v>
      </c>
      <c r="K39" s="106"/>
      <c r="L39" s="106"/>
      <c r="M39" s="106"/>
    </row>
    <row r="40" spans="2:13" s="105" customFormat="1" ht="17.25" thickBot="1" x14ac:dyDescent="0.35">
      <c r="B40" s="133" t="s">
        <v>45</v>
      </c>
      <c r="C40" s="126" t="s">
        <v>4</v>
      </c>
      <c r="D40" s="134" t="s">
        <v>48</v>
      </c>
      <c r="E40" s="136">
        <v>42409</v>
      </c>
      <c r="F40" s="69">
        <v>355770</v>
      </c>
      <c r="G40" s="130" t="s">
        <v>285</v>
      </c>
      <c r="H40" s="75"/>
      <c r="I40" s="132">
        <f t="shared" si="0"/>
        <v>355770</v>
      </c>
      <c r="J40" s="162" t="s">
        <v>217</v>
      </c>
      <c r="K40" s="106"/>
      <c r="L40" s="106"/>
      <c r="M40" s="106"/>
    </row>
    <row r="41" spans="2:13" s="105" customFormat="1" ht="17.25" thickBot="1" x14ac:dyDescent="0.35">
      <c r="B41" s="133" t="s">
        <v>45</v>
      </c>
      <c r="C41" s="126" t="s">
        <v>4</v>
      </c>
      <c r="D41" s="134" t="s">
        <v>49</v>
      </c>
      <c r="E41" s="136">
        <v>42409</v>
      </c>
      <c r="F41" s="69">
        <v>323054.5</v>
      </c>
      <c r="G41" s="130" t="s">
        <v>285</v>
      </c>
      <c r="H41" s="75"/>
      <c r="I41" s="132">
        <f t="shared" si="0"/>
        <v>323054.5</v>
      </c>
      <c r="J41" s="162" t="s">
        <v>217</v>
      </c>
      <c r="K41" s="106"/>
      <c r="L41" s="106"/>
      <c r="M41" s="106"/>
    </row>
    <row r="42" spans="2:13" s="105" customFormat="1" ht="17.25" thickBot="1" x14ac:dyDescent="0.35">
      <c r="B42" s="133" t="s">
        <v>51</v>
      </c>
      <c r="C42" s="126" t="s">
        <v>4</v>
      </c>
      <c r="D42" s="134" t="s">
        <v>52</v>
      </c>
      <c r="E42" s="136">
        <v>42410</v>
      </c>
      <c r="F42" s="78">
        <v>650850.30000000005</v>
      </c>
      <c r="G42" s="130" t="s">
        <v>285</v>
      </c>
      <c r="H42" s="75"/>
      <c r="I42" s="132">
        <f t="shared" si="0"/>
        <v>650850.30000000005</v>
      </c>
      <c r="J42" s="162" t="s">
        <v>217</v>
      </c>
      <c r="K42" s="106"/>
      <c r="L42" s="106"/>
      <c r="M42" s="106"/>
    </row>
    <row r="43" spans="2:13" s="105" customFormat="1" ht="17.25" thickBot="1" x14ac:dyDescent="0.35">
      <c r="B43" s="133" t="s">
        <v>45</v>
      </c>
      <c r="C43" s="126" t="s">
        <v>4</v>
      </c>
      <c r="D43" s="134" t="s">
        <v>53</v>
      </c>
      <c r="E43" s="136">
        <v>42426</v>
      </c>
      <c r="F43" s="69">
        <v>134668.68</v>
      </c>
      <c r="G43" s="130" t="s">
        <v>285</v>
      </c>
      <c r="H43" s="75"/>
      <c r="I43" s="132">
        <f t="shared" si="0"/>
        <v>134668.68</v>
      </c>
      <c r="J43" s="162" t="s">
        <v>217</v>
      </c>
      <c r="K43" s="106"/>
      <c r="L43" s="106"/>
      <c r="M43" s="106"/>
    </row>
    <row r="44" spans="2:13" s="105" customFormat="1" ht="17.25" thickBot="1" x14ac:dyDescent="0.35">
      <c r="B44" s="137" t="s">
        <v>40</v>
      </c>
      <c r="C44" s="126" t="s">
        <v>4</v>
      </c>
      <c r="D44" s="134" t="s">
        <v>54</v>
      </c>
      <c r="E44" s="135">
        <v>42429</v>
      </c>
      <c r="F44" s="76">
        <v>69797</v>
      </c>
      <c r="G44" s="130" t="s">
        <v>285</v>
      </c>
      <c r="H44" s="75"/>
      <c r="I44" s="132">
        <f t="shared" si="0"/>
        <v>69797</v>
      </c>
      <c r="J44" s="162" t="s">
        <v>217</v>
      </c>
      <c r="K44" s="106"/>
      <c r="L44" s="106"/>
      <c r="M44" s="106"/>
    </row>
    <row r="45" spans="2:13" s="105" customFormat="1" ht="17.25" thickBot="1" x14ac:dyDescent="0.35">
      <c r="B45" s="133" t="s">
        <v>55</v>
      </c>
      <c r="C45" s="126" t="s">
        <v>4</v>
      </c>
      <c r="D45" s="79" t="s">
        <v>56</v>
      </c>
      <c r="E45" s="135">
        <v>42432</v>
      </c>
      <c r="F45" s="77">
        <v>1127136</v>
      </c>
      <c r="G45" s="130" t="s">
        <v>285</v>
      </c>
      <c r="H45" s="75"/>
      <c r="I45" s="132">
        <f t="shared" si="0"/>
        <v>1127136</v>
      </c>
      <c r="J45" s="162" t="s">
        <v>217</v>
      </c>
      <c r="K45" s="106"/>
      <c r="L45" s="106"/>
      <c r="M45" s="106"/>
    </row>
    <row r="46" spans="2:13" s="105" customFormat="1" ht="17.25" thickBot="1" x14ac:dyDescent="0.35">
      <c r="B46" s="133" t="s">
        <v>45</v>
      </c>
      <c r="C46" s="126" t="s">
        <v>4</v>
      </c>
      <c r="D46" s="134" t="s">
        <v>57</v>
      </c>
      <c r="E46" s="136">
        <v>42433</v>
      </c>
      <c r="F46" s="69">
        <v>547520</v>
      </c>
      <c r="G46" s="130" t="s">
        <v>285</v>
      </c>
      <c r="H46" s="75"/>
      <c r="I46" s="132">
        <f t="shared" si="0"/>
        <v>547520</v>
      </c>
      <c r="J46" s="162" t="s">
        <v>217</v>
      </c>
      <c r="K46" s="106"/>
      <c r="L46" s="106"/>
      <c r="M46" s="106"/>
    </row>
    <row r="47" spans="2:13" s="105" customFormat="1" ht="17.25" thickBot="1" x14ac:dyDescent="0.35">
      <c r="B47" s="133" t="s">
        <v>45</v>
      </c>
      <c r="C47" s="126" t="s">
        <v>4</v>
      </c>
      <c r="D47" s="134" t="s">
        <v>58</v>
      </c>
      <c r="E47" s="136">
        <v>42438</v>
      </c>
      <c r="F47" s="69">
        <v>557506.93000000005</v>
      </c>
      <c r="G47" s="130" t="s">
        <v>285</v>
      </c>
      <c r="H47" s="75"/>
      <c r="I47" s="132">
        <f t="shared" si="0"/>
        <v>557506.93000000005</v>
      </c>
      <c r="J47" s="162" t="s">
        <v>217</v>
      </c>
      <c r="K47" s="106"/>
      <c r="L47" s="106"/>
      <c r="M47" s="106"/>
    </row>
    <row r="48" spans="2:13" s="105" customFormat="1" ht="17.25" thickBot="1" x14ac:dyDescent="0.35">
      <c r="B48" s="133" t="s">
        <v>45</v>
      </c>
      <c r="C48" s="126" t="s">
        <v>4</v>
      </c>
      <c r="D48" s="134" t="s">
        <v>59</v>
      </c>
      <c r="E48" s="136">
        <v>42438</v>
      </c>
      <c r="F48" s="69">
        <v>609880.05000000005</v>
      </c>
      <c r="G48" s="130" t="s">
        <v>285</v>
      </c>
      <c r="H48" s="75"/>
      <c r="I48" s="132">
        <f t="shared" si="0"/>
        <v>609880.05000000005</v>
      </c>
      <c r="J48" s="162" t="s">
        <v>217</v>
      </c>
      <c r="K48" s="106"/>
      <c r="L48" s="106"/>
      <c r="M48" s="106"/>
    </row>
    <row r="49" spans="2:13" s="105" customFormat="1" ht="17.25" thickBot="1" x14ac:dyDescent="0.35">
      <c r="B49" s="133" t="s">
        <v>45</v>
      </c>
      <c r="C49" s="126" t="s">
        <v>4</v>
      </c>
      <c r="D49" s="134" t="s">
        <v>60</v>
      </c>
      <c r="E49" s="136">
        <v>42438</v>
      </c>
      <c r="F49" s="69">
        <v>674665</v>
      </c>
      <c r="G49" s="130" t="s">
        <v>285</v>
      </c>
      <c r="H49" s="75"/>
      <c r="I49" s="132">
        <f t="shared" si="0"/>
        <v>674665</v>
      </c>
      <c r="J49" s="162" t="s">
        <v>217</v>
      </c>
      <c r="K49" s="106"/>
      <c r="L49" s="106"/>
      <c r="M49" s="106"/>
    </row>
    <row r="50" spans="2:13" s="105" customFormat="1" ht="17.25" thickBot="1" x14ac:dyDescent="0.35">
      <c r="B50" s="133" t="s">
        <v>45</v>
      </c>
      <c r="C50" s="126" t="s">
        <v>4</v>
      </c>
      <c r="D50" s="134" t="s">
        <v>61</v>
      </c>
      <c r="E50" s="136">
        <v>42438</v>
      </c>
      <c r="F50" s="69">
        <v>258502.6</v>
      </c>
      <c r="G50" s="130" t="s">
        <v>285</v>
      </c>
      <c r="H50" s="75"/>
      <c r="I50" s="132">
        <f t="shared" si="0"/>
        <v>258502.6</v>
      </c>
      <c r="J50" s="162" t="s">
        <v>217</v>
      </c>
      <c r="K50" s="106"/>
      <c r="L50" s="106"/>
      <c r="M50" s="106"/>
    </row>
    <row r="51" spans="2:13" s="105" customFormat="1" ht="17.25" thickBot="1" x14ac:dyDescent="0.35">
      <c r="B51" s="133" t="s">
        <v>45</v>
      </c>
      <c r="C51" s="126" t="s">
        <v>4</v>
      </c>
      <c r="D51" s="134" t="s">
        <v>62</v>
      </c>
      <c r="E51" s="136">
        <v>42447</v>
      </c>
      <c r="F51" s="69">
        <v>169920</v>
      </c>
      <c r="G51" s="130" t="s">
        <v>285</v>
      </c>
      <c r="H51" s="75"/>
      <c r="I51" s="132">
        <f t="shared" si="0"/>
        <v>169920</v>
      </c>
      <c r="J51" s="162" t="s">
        <v>217</v>
      </c>
      <c r="K51" s="106"/>
      <c r="L51" s="106"/>
      <c r="M51" s="106"/>
    </row>
    <row r="52" spans="2:13" s="105" customFormat="1" ht="17.25" thickBot="1" x14ac:dyDescent="0.35">
      <c r="B52" s="133" t="s">
        <v>45</v>
      </c>
      <c r="C52" s="126" t="s">
        <v>4</v>
      </c>
      <c r="D52" s="134" t="s">
        <v>63</v>
      </c>
      <c r="E52" s="136">
        <v>42447</v>
      </c>
      <c r="F52" s="69">
        <v>477900</v>
      </c>
      <c r="G52" s="130" t="s">
        <v>285</v>
      </c>
      <c r="H52" s="75"/>
      <c r="I52" s="132">
        <f t="shared" si="0"/>
        <v>477900</v>
      </c>
      <c r="J52" s="162" t="s">
        <v>217</v>
      </c>
      <c r="K52" s="106"/>
      <c r="L52" s="106"/>
      <c r="M52" s="106"/>
    </row>
    <row r="53" spans="2:13" s="105" customFormat="1" ht="17.25" thickBot="1" x14ac:dyDescent="0.35">
      <c r="B53" s="133" t="s">
        <v>45</v>
      </c>
      <c r="C53" s="126" t="s">
        <v>4</v>
      </c>
      <c r="D53" s="134" t="s">
        <v>64</v>
      </c>
      <c r="E53" s="136">
        <v>42447</v>
      </c>
      <c r="F53" s="69">
        <v>226206</v>
      </c>
      <c r="G53" s="130" t="s">
        <v>285</v>
      </c>
      <c r="H53" s="75"/>
      <c r="I53" s="132">
        <f t="shared" si="0"/>
        <v>226206</v>
      </c>
      <c r="J53" s="162" t="s">
        <v>217</v>
      </c>
      <c r="K53" s="106"/>
      <c r="L53" s="106"/>
      <c r="M53" s="106"/>
    </row>
    <row r="54" spans="2:13" s="105" customFormat="1" ht="17.25" thickBot="1" x14ac:dyDescent="0.35">
      <c r="B54" s="133" t="s">
        <v>45</v>
      </c>
      <c r="C54" s="126" t="s">
        <v>4</v>
      </c>
      <c r="D54" s="134" t="s">
        <v>65</v>
      </c>
      <c r="E54" s="136">
        <v>42447</v>
      </c>
      <c r="F54" s="69">
        <v>854314.10100000002</v>
      </c>
      <c r="G54" s="130" t="s">
        <v>285</v>
      </c>
      <c r="H54" s="75"/>
      <c r="I54" s="132">
        <f t="shared" si="0"/>
        <v>854314.10100000002</v>
      </c>
      <c r="J54" s="162" t="s">
        <v>217</v>
      </c>
      <c r="K54" s="106"/>
      <c r="L54" s="106"/>
      <c r="M54" s="106"/>
    </row>
    <row r="55" spans="2:13" s="105" customFormat="1" ht="17.25" thickBot="1" x14ac:dyDescent="0.35">
      <c r="B55" s="133" t="s">
        <v>45</v>
      </c>
      <c r="C55" s="126" t="s">
        <v>4</v>
      </c>
      <c r="D55" s="134" t="s">
        <v>66</v>
      </c>
      <c r="E55" s="136">
        <v>42447</v>
      </c>
      <c r="F55" s="69">
        <v>571592</v>
      </c>
      <c r="G55" s="130" t="s">
        <v>285</v>
      </c>
      <c r="H55" s="75"/>
      <c r="I55" s="132">
        <f t="shared" si="0"/>
        <v>571592</v>
      </c>
      <c r="J55" s="162" t="s">
        <v>217</v>
      </c>
      <c r="K55" s="106"/>
      <c r="L55" s="106"/>
      <c r="M55" s="106"/>
    </row>
    <row r="56" spans="2:13" s="105" customFormat="1" ht="17.25" thickBot="1" x14ac:dyDescent="0.35">
      <c r="B56" s="133" t="s">
        <v>45</v>
      </c>
      <c r="C56" s="126" t="s">
        <v>4</v>
      </c>
      <c r="D56" s="134" t="s">
        <v>67</v>
      </c>
      <c r="E56" s="136">
        <v>42447</v>
      </c>
      <c r="F56" s="69">
        <v>697380</v>
      </c>
      <c r="G56" s="130" t="s">
        <v>285</v>
      </c>
      <c r="H56" s="75"/>
      <c r="I56" s="132">
        <f t="shared" si="0"/>
        <v>697380</v>
      </c>
      <c r="J56" s="162" t="s">
        <v>217</v>
      </c>
      <c r="K56" s="106"/>
      <c r="L56" s="106"/>
      <c r="M56" s="106"/>
    </row>
    <row r="57" spans="2:13" s="105" customFormat="1" ht="17.25" thickBot="1" x14ac:dyDescent="0.35">
      <c r="B57" s="133" t="s">
        <v>45</v>
      </c>
      <c r="C57" s="126" t="s">
        <v>4</v>
      </c>
      <c r="D57" s="134" t="s">
        <v>68</v>
      </c>
      <c r="E57" s="136">
        <v>42464</v>
      </c>
      <c r="F57" s="69">
        <v>414640.2</v>
      </c>
      <c r="G57" s="130" t="s">
        <v>285</v>
      </c>
      <c r="H57" s="75"/>
      <c r="I57" s="132">
        <f t="shared" si="0"/>
        <v>414640.2</v>
      </c>
      <c r="J57" s="162" t="s">
        <v>217</v>
      </c>
      <c r="K57" s="106"/>
      <c r="L57" s="106"/>
      <c r="M57" s="106"/>
    </row>
    <row r="58" spans="2:13" s="105" customFormat="1" ht="17.25" thickBot="1" x14ac:dyDescent="0.35">
      <c r="B58" s="133" t="s">
        <v>45</v>
      </c>
      <c r="C58" s="126" t="s">
        <v>4</v>
      </c>
      <c r="D58" s="134" t="s">
        <v>69</v>
      </c>
      <c r="E58" s="136">
        <v>42474</v>
      </c>
      <c r="F58" s="80">
        <v>114679.48</v>
      </c>
      <c r="G58" s="130" t="s">
        <v>285</v>
      </c>
      <c r="H58" s="75"/>
      <c r="I58" s="132">
        <f t="shared" si="0"/>
        <v>114679.48</v>
      </c>
      <c r="J58" s="162" t="s">
        <v>217</v>
      </c>
      <c r="K58" s="106"/>
      <c r="L58" s="106"/>
      <c r="M58" s="106"/>
    </row>
    <row r="59" spans="2:13" s="105" customFormat="1" ht="17.25" thickBot="1" x14ac:dyDescent="0.35">
      <c r="B59" s="133" t="s">
        <v>45</v>
      </c>
      <c r="C59" s="126" t="s">
        <v>4</v>
      </c>
      <c r="D59" s="134" t="s">
        <v>70</v>
      </c>
      <c r="E59" s="136">
        <v>42490</v>
      </c>
      <c r="F59" s="69">
        <v>1017750</v>
      </c>
      <c r="G59" s="130" t="s">
        <v>285</v>
      </c>
      <c r="H59" s="75"/>
      <c r="I59" s="132">
        <f t="shared" si="0"/>
        <v>1017750</v>
      </c>
      <c r="J59" s="162" t="s">
        <v>217</v>
      </c>
      <c r="K59" s="106"/>
      <c r="L59" s="106"/>
      <c r="M59" s="106"/>
    </row>
    <row r="60" spans="2:13" s="105" customFormat="1" ht="17.25" thickBot="1" x14ac:dyDescent="0.35">
      <c r="B60" s="133" t="s">
        <v>45</v>
      </c>
      <c r="C60" s="126" t="s">
        <v>4</v>
      </c>
      <c r="D60" s="134" t="s">
        <v>71</v>
      </c>
      <c r="E60" s="136">
        <v>42494</v>
      </c>
      <c r="F60" s="69">
        <v>142780</v>
      </c>
      <c r="G60" s="130" t="s">
        <v>285</v>
      </c>
      <c r="H60" s="75"/>
      <c r="I60" s="132">
        <f t="shared" si="0"/>
        <v>142780</v>
      </c>
      <c r="J60" s="162" t="s">
        <v>217</v>
      </c>
      <c r="K60" s="106"/>
      <c r="L60" s="106"/>
      <c r="M60" s="106"/>
    </row>
    <row r="61" spans="2:13" s="105" customFormat="1" ht="17.25" thickBot="1" x14ac:dyDescent="0.35">
      <c r="B61" s="133" t="s">
        <v>45</v>
      </c>
      <c r="C61" s="126" t="s">
        <v>4</v>
      </c>
      <c r="D61" s="134" t="s">
        <v>72</v>
      </c>
      <c r="E61" s="136">
        <v>42494</v>
      </c>
      <c r="F61" s="69">
        <v>589882</v>
      </c>
      <c r="G61" s="130" t="s">
        <v>285</v>
      </c>
      <c r="H61" s="75"/>
      <c r="I61" s="132">
        <f t="shared" si="0"/>
        <v>589882</v>
      </c>
      <c r="J61" s="162" t="s">
        <v>217</v>
      </c>
      <c r="K61" s="106"/>
      <c r="L61" s="106"/>
      <c r="M61" s="106"/>
    </row>
    <row r="62" spans="2:13" s="105" customFormat="1" ht="17.25" thickBot="1" x14ac:dyDescent="0.35">
      <c r="B62" s="133" t="s">
        <v>45</v>
      </c>
      <c r="C62" s="126" t="s">
        <v>4</v>
      </c>
      <c r="D62" s="134" t="s">
        <v>73</v>
      </c>
      <c r="E62" s="136">
        <v>42494</v>
      </c>
      <c r="F62" s="69">
        <v>589882</v>
      </c>
      <c r="G62" s="130" t="s">
        <v>285</v>
      </c>
      <c r="H62" s="75"/>
      <c r="I62" s="132">
        <f t="shared" si="0"/>
        <v>589882</v>
      </c>
      <c r="J62" s="162" t="s">
        <v>217</v>
      </c>
      <c r="K62" s="106"/>
      <c r="L62" s="106"/>
      <c r="M62" s="106"/>
    </row>
    <row r="63" spans="2:13" s="105" customFormat="1" ht="17.25" thickBot="1" x14ac:dyDescent="0.35">
      <c r="B63" s="133" t="s">
        <v>45</v>
      </c>
      <c r="C63" s="126" t="s">
        <v>4</v>
      </c>
      <c r="D63" s="134" t="s">
        <v>74</v>
      </c>
      <c r="E63" s="136">
        <v>42494</v>
      </c>
      <c r="F63" s="69">
        <v>1179764</v>
      </c>
      <c r="G63" s="130" t="s">
        <v>285</v>
      </c>
      <c r="H63" s="75"/>
      <c r="I63" s="132">
        <f t="shared" si="0"/>
        <v>1179764</v>
      </c>
      <c r="J63" s="162" t="s">
        <v>217</v>
      </c>
      <c r="K63" s="106"/>
      <c r="L63" s="106"/>
      <c r="M63" s="106"/>
    </row>
    <row r="64" spans="2:13" s="105" customFormat="1" ht="17.25" thickBot="1" x14ac:dyDescent="0.35">
      <c r="B64" s="133" t="s">
        <v>75</v>
      </c>
      <c r="C64" s="126" t="s">
        <v>76</v>
      </c>
      <c r="D64" s="134" t="s">
        <v>77</v>
      </c>
      <c r="E64" s="136">
        <v>42557</v>
      </c>
      <c r="F64" s="78">
        <v>8711.57</v>
      </c>
      <c r="G64" s="130" t="s">
        <v>285</v>
      </c>
      <c r="H64" s="75"/>
      <c r="I64" s="132">
        <f t="shared" si="0"/>
        <v>8711.57</v>
      </c>
      <c r="J64" s="162" t="s">
        <v>217</v>
      </c>
      <c r="K64" s="106"/>
      <c r="L64" s="106"/>
      <c r="M64" s="106"/>
    </row>
    <row r="65" spans="2:13" s="105" customFormat="1" ht="17.25" thickBot="1" x14ac:dyDescent="0.35">
      <c r="B65" s="133" t="s">
        <v>78</v>
      </c>
      <c r="C65" s="126" t="s">
        <v>21</v>
      </c>
      <c r="D65" s="134" t="s">
        <v>79</v>
      </c>
      <c r="E65" s="136">
        <v>42582</v>
      </c>
      <c r="F65" s="76">
        <v>720272</v>
      </c>
      <c r="G65" s="130" t="s">
        <v>285</v>
      </c>
      <c r="H65" s="75"/>
      <c r="I65" s="132">
        <f t="shared" si="0"/>
        <v>720272</v>
      </c>
      <c r="J65" s="162" t="s">
        <v>217</v>
      </c>
      <c r="K65" s="106"/>
      <c r="L65" s="106"/>
      <c r="M65" s="106"/>
    </row>
    <row r="66" spans="2:13" s="105" customFormat="1" ht="17.25" thickBot="1" x14ac:dyDescent="0.35">
      <c r="B66" s="133" t="s">
        <v>45</v>
      </c>
      <c r="C66" s="126" t="s">
        <v>4</v>
      </c>
      <c r="D66" s="134" t="s">
        <v>80</v>
      </c>
      <c r="E66" s="136">
        <v>42585</v>
      </c>
      <c r="F66" s="69">
        <v>295000</v>
      </c>
      <c r="G66" s="130" t="s">
        <v>285</v>
      </c>
      <c r="H66" s="75"/>
      <c r="I66" s="132">
        <f t="shared" si="0"/>
        <v>295000</v>
      </c>
      <c r="J66" s="162" t="s">
        <v>217</v>
      </c>
      <c r="K66" s="106"/>
      <c r="L66" s="106"/>
      <c r="M66" s="106"/>
    </row>
    <row r="67" spans="2:13" s="105" customFormat="1" ht="17.25" thickBot="1" x14ac:dyDescent="0.35">
      <c r="B67" s="133" t="s">
        <v>45</v>
      </c>
      <c r="C67" s="126" t="s">
        <v>4</v>
      </c>
      <c r="D67" s="134" t="s">
        <v>81</v>
      </c>
      <c r="E67" s="136">
        <v>42608</v>
      </c>
      <c r="F67" s="69">
        <v>141835.98000000001</v>
      </c>
      <c r="G67" s="130" t="s">
        <v>285</v>
      </c>
      <c r="H67" s="75"/>
      <c r="I67" s="132">
        <f t="shared" si="0"/>
        <v>141835.98000000001</v>
      </c>
      <c r="J67" s="162" t="s">
        <v>217</v>
      </c>
      <c r="K67" s="106"/>
      <c r="L67" s="106"/>
      <c r="M67" s="106"/>
    </row>
    <row r="68" spans="2:13" s="105" customFormat="1" ht="17.25" thickBot="1" x14ac:dyDescent="0.35">
      <c r="B68" s="133" t="s">
        <v>82</v>
      </c>
      <c r="C68" s="126" t="s">
        <v>4</v>
      </c>
      <c r="D68" s="134" t="s">
        <v>83</v>
      </c>
      <c r="E68" s="135">
        <v>42633</v>
      </c>
      <c r="F68" s="77">
        <v>306800</v>
      </c>
      <c r="G68" s="130" t="s">
        <v>285</v>
      </c>
      <c r="H68" s="75"/>
      <c r="I68" s="132">
        <f t="shared" si="0"/>
        <v>306800</v>
      </c>
      <c r="J68" s="162" t="s">
        <v>217</v>
      </c>
      <c r="K68" s="106"/>
      <c r="L68" s="106"/>
      <c r="M68" s="106"/>
    </row>
    <row r="69" spans="2:13" s="105" customFormat="1" ht="17.25" thickBot="1" x14ac:dyDescent="0.35">
      <c r="B69" s="133" t="s">
        <v>45</v>
      </c>
      <c r="C69" s="126" t="s">
        <v>4</v>
      </c>
      <c r="D69" s="134" t="s">
        <v>84</v>
      </c>
      <c r="E69" s="136">
        <v>42641</v>
      </c>
      <c r="F69" s="69">
        <v>76772.44</v>
      </c>
      <c r="G69" s="130" t="s">
        <v>285</v>
      </c>
      <c r="H69" s="75"/>
      <c r="I69" s="132">
        <f t="shared" si="0"/>
        <v>76772.44</v>
      </c>
      <c r="J69" s="162" t="s">
        <v>217</v>
      </c>
      <c r="K69" s="106"/>
      <c r="L69" s="106"/>
      <c r="M69" s="106"/>
    </row>
    <row r="70" spans="2:13" s="105" customFormat="1" ht="17.25" thickBot="1" x14ac:dyDescent="0.35">
      <c r="B70" s="133" t="s">
        <v>45</v>
      </c>
      <c r="C70" s="126" t="s">
        <v>4</v>
      </c>
      <c r="D70" s="134" t="s">
        <v>85</v>
      </c>
      <c r="E70" s="136">
        <v>42685</v>
      </c>
      <c r="F70" s="69">
        <v>1808268.64</v>
      </c>
      <c r="G70" s="130" t="s">
        <v>285</v>
      </c>
      <c r="H70" s="75"/>
      <c r="I70" s="132">
        <f t="shared" si="0"/>
        <v>1808268.64</v>
      </c>
      <c r="J70" s="162" t="s">
        <v>217</v>
      </c>
      <c r="K70" s="106"/>
      <c r="L70" s="106"/>
      <c r="M70" s="106"/>
    </row>
    <row r="71" spans="2:13" s="105" customFormat="1" ht="17.25" thickBot="1" x14ac:dyDescent="0.35">
      <c r="B71" s="137" t="s">
        <v>40</v>
      </c>
      <c r="C71" s="126" t="s">
        <v>4</v>
      </c>
      <c r="D71" s="134" t="s">
        <v>86</v>
      </c>
      <c r="E71" s="135">
        <v>42710</v>
      </c>
      <c r="F71" s="78">
        <v>20709</v>
      </c>
      <c r="G71" s="130" t="s">
        <v>285</v>
      </c>
      <c r="H71" s="75"/>
      <c r="I71" s="132">
        <f t="shared" si="0"/>
        <v>20709</v>
      </c>
      <c r="J71" s="162" t="s">
        <v>217</v>
      </c>
      <c r="K71" s="106"/>
      <c r="L71" s="106"/>
      <c r="M71" s="106"/>
    </row>
    <row r="72" spans="2:13" s="105" customFormat="1" ht="17.25" thickBot="1" x14ac:dyDescent="0.35">
      <c r="B72" s="133" t="s">
        <v>45</v>
      </c>
      <c r="C72" s="126" t="s">
        <v>4</v>
      </c>
      <c r="D72" s="134" t="s">
        <v>95</v>
      </c>
      <c r="E72" s="136">
        <v>42767</v>
      </c>
      <c r="F72" s="69">
        <v>120360</v>
      </c>
      <c r="G72" s="130" t="s">
        <v>285</v>
      </c>
      <c r="H72" s="75"/>
      <c r="I72" s="132">
        <f t="shared" si="0"/>
        <v>120360</v>
      </c>
      <c r="J72" s="162" t="s">
        <v>217</v>
      </c>
      <c r="K72" s="106"/>
      <c r="L72" s="106"/>
      <c r="M72" s="106"/>
    </row>
    <row r="73" spans="2:13" s="105" customFormat="1" ht="17.25" thickBot="1" x14ac:dyDescent="0.35">
      <c r="B73" s="133" t="s">
        <v>45</v>
      </c>
      <c r="C73" s="126" t="s">
        <v>4</v>
      </c>
      <c r="D73" s="134" t="s">
        <v>96</v>
      </c>
      <c r="E73" s="136">
        <v>42767</v>
      </c>
      <c r="F73" s="69">
        <v>505506.34</v>
      </c>
      <c r="G73" s="130" t="s">
        <v>285</v>
      </c>
      <c r="H73" s="75"/>
      <c r="I73" s="132">
        <f t="shared" si="0"/>
        <v>505506.34</v>
      </c>
      <c r="J73" s="162" t="s">
        <v>217</v>
      </c>
      <c r="K73" s="106"/>
      <c r="L73" s="106"/>
      <c r="M73" s="106"/>
    </row>
    <row r="74" spans="2:13" s="105" customFormat="1" ht="17.25" thickBot="1" x14ac:dyDescent="0.35">
      <c r="B74" s="133" t="s">
        <v>45</v>
      </c>
      <c r="C74" s="126" t="s">
        <v>4</v>
      </c>
      <c r="D74" s="134" t="s">
        <v>97</v>
      </c>
      <c r="E74" s="136">
        <v>42767</v>
      </c>
      <c r="F74" s="69">
        <v>505506.34</v>
      </c>
      <c r="G74" s="130" t="s">
        <v>285</v>
      </c>
      <c r="H74" s="75"/>
      <c r="I74" s="132">
        <f t="shared" si="0"/>
        <v>505506.34</v>
      </c>
      <c r="J74" s="162" t="s">
        <v>217</v>
      </c>
      <c r="K74" s="106"/>
      <c r="L74" s="106"/>
      <c r="M74" s="106"/>
    </row>
    <row r="75" spans="2:13" s="105" customFormat="1" ht="17.25" thickBot="1" x14ac:dyDescent="0.35">
      <c r="B75" s="133" t="s">
        <v>45</v>
      </c>
      <c r="C75" s="126" t="s">
        <v>4</v>
      </c>
      <c r="D75" s="134" t="s">
        <v>89</v>
      </c>
      <c r="E75" s="136">
        <v>42767</v>
      </c>
      <c r="F75" s="69">
        <v>246557.46</v>
      </c>
      <c r="G75" s="130" t="s">
        <v>285</v>
      </c>
      <c r="H75" s="75"/>
      <c r="I75" s="132">
        <f t="shared" si="0"/>
        <v>246557.46</v>
      </c>
      <c r="J75" s="162" t="s">
        <v>217</v>
      </c>
      <c r="K75" s="106"/>
      <c r="L75" s="106"/>
      <c r="M75" s="106"/>
    </row>
    <row r="76" spans="2:13" s="105" customFormat="1" ht="17.25" thickBot="1" x14ac:dyDescent="0.35">
      <c r="B76" s="133" t="s">
        <v>45</v>
      </c>
      <c r="C76" s="126" t="s">
        <v>4</v>
      </c>
      <c r="D76" s="134" t="s">
        <v>98</v>
      </c>
      <c r="E76" s="136">
        <v>42767</v>
      </c>
      <c r="F76" s="69">
        <v>580554.34</v>
      </c>
      <c r="G76" s="130" t="s">
        <v>285</v>
      </c>
      <c r="H76" s="75"/>
      <c r="I76" s="132">
        <f t="shared" si="0"/>
        <v>580554.34</v>
      </c>
      <c r="J76" s="162" t="s">
        <v>217</v>
      </c>
      <c r="K76" s="106"/>
      <c r="L76" s="106"/>
      <c r="M76" s="106"/>
    </row>
    <row r="77" spans="2:13" s="105" customFormat="1" ht="17.25" thickBot="1" x14ac:dyDescent="0.35">
      <c r="B77" s="133" t="s">
        <v>45</v>
      </c>
      <c r="C77" s="126" t="s">
        <v>4</v>
      </c>
      <c r="D77" s="134" t="s">
        <v>91</v>
      </c>
      <c r="E77" s="136">
        <v>42767</v>
      </c>
      <c r="F77" s="69">
        <v>286740</v>
      </c>
      <c r="G77" s="130" t="s">
        <v>285</v>
      </c>
      <c r="H77" s="75"/>
      <c r="I77" s="132">
        <f t="shared" si="0"/>
        <v>286740</v>
      </c>
      <c r="J77" s="162" t="s">
        <v>217</v>
      </c>
      <c r="K77" s="106"/>
      <c r="L77" s="106"/>
      <c r="M77" s="106"/>
    </row>
    <row r="78" spans="2:13" s="105" customFormat="1" ht="17.25" thickBot="1" x14ac:dyDescent="0.35">
      <c r="B78" s="133" t="s">
        <v>45</v>
      </c>
      <c r="C78" s="126" t="s">
        <v>4</v>
      </c>
      <c r="D78" s="134" t="s">
        <v>90</v>
      </c>
      <c r="E78" s="136">
        <v>42767</v>
      </c>
      <c r="F78" s="69">
        <v>286740</v>
      </c>
      <c r="G78" s="130" t="s">
        <v>285</v>
      </c>
      <c r="H78" s="75"/>
      <c r="I78" s="132">
        <f t="shared" si="0"/>
        <v>286740</v>
      </c>
      <c r="J78" s="162" t="s">
        <v>217</v>
      </c>
      <c r="K78" s="106"/>
      <c r="L78" s="106"/>
      <c r="M78" s="106"/>
    </row>
    <row r="79" spans="2:13" s="105" customFormat="1" ht="17.25" thickBot="1" x14ac:dyDescent="0.35">
      <c r="B79" s="138" t="s">
        <v>87</v>
      </c>
      <c r="C79" s="126" t="s">
        <v>4</v>
      </c>
      <c r="D79" s="81" t="s">
        <v>88</v>
      </c>
      <c r="E79" s="135">
        <v>42767</v>
      </c>
      <c r="F79" s="82">
        <v>128030</v>
      </c>
      <c r="G79" s="130" t="s">
        <v>285</v>
      </c>
      <c r="H79" s="75"/>
      <c r="I79" s="132">
        <f t="shared" si="0"/>
        <v>128030</v>
      </c>
      <c r="J79" s="162" t="s">
        <v>217</v>
      </c>
      <c r="K79" s="106"/>
      <c r="L79" s="106"/>
      <c r="M79" s="106"/>
    </row>
    <row r="80" spans="2:13" s="105" customFormat="1" ht="17.25" thickBot="1" x14ac:dyDescent="0.35">
      <c r="B80" s="138" t="s">
        <v>87</v>
      </c>
      <c r="C80" s="126" t="s">
        <v>4</v>
      </c>
      <c r="D80" s="81" t="s">
        <v>89</v>
      </c>
      <c r="E80" s="135">
        <v>42767</v>
      </c>
      <c r="F80" s="82">
        <v>284616</v>
      </c>
      <c r="G80" s="130" t="s">
        <v>285</v>
      </c>
      <c r="H80" s="75"/>
      <c r="I80" s="132">
        <f t="shared" ref="I80:I143" si="1">+F80-H80</f>
        <v>284616</v>
      </c>
      <c r="J80" s="162" t="s">
        <v>217</v>
      </c>
      <c r="K80" s="106"/>
      <c r="L80" s="106"/>
      <c r="M80" s="106"/>
    </row>
    <row r="81" spans="2:13" s="105" customFormat="1" ht="17.25" thickBot="1" x14ac:dyDescent="0.35">
      <c r="B81" s="138" t="s">
        <v>87</v>
      </c>
      <c r="C81" s="126" t="s">
        <v>4</v>
      </c>
      <c r="D81" s="81" t="s">
        <v>90</v>
      </c>
      <c r="E81" s="135">
        <v>42767</v>
      </c>
      <c r="F81" s="82">
        <v>344324</v>
      </c>
      <c r="G81" s="130" t="s">
        <v>285</v>
      </c>
      <c r="H81" s="75"/>
      <c r="I81" s="132">
        <f t="shared" si="1"/>
        <v>344324</v>
      </c>
      <c r="J81" s="162" t="s">
        <v>217</v>
      </c>
      <c r="K81" s="106"/>
      <c r="L81" s="106"/>
      <c r="M81" s="106"/>
    </row>
    <row r="82" spans="2:13" s="105" customFormat="1" ht="17.25" thickBot="1" x14ac:dyDescent="0.35">
      <c r="B82" s="138" t="s">
        <v>87</v>
      </c>
      <c r="C82" s="126" t="s">
        <v>4</v>
      </c>
      <c r="D82" s="81" t="s">
        <v>91</v>
      </c>
      <c r="E82" s="135">
        <v>42767</v>
      </c>
      <c r="F82" s="82">
        <v>734375.36</v>
      </c>
      <c r="G82" s="130" t="s">
        <v>285</v>
      </c>
      <c r="H82" s="75"/>
      <c r="I82" s="132">
        <f t="shared" si="1"/>
        <v>734375.36</v>
      </c>
      <c r="J82" s="162" t="s">
        <v>217</v>
      </c>
      <c r="K82" s="106"/>
      <c r="L82" s="106"/>
      <c r="M82" s="106"/>
    </row>
    <row r="83" spans="2:13" s="105" customFormat="1" ht="17.25" thickBot="1" x14ac:dyDescent="0.35">
      <c r="B83" s="138" t="s">
        <v>87</v>
      </c>
      <c r="C83" s="126" t="s">
        <v>4</v>
      </c>
      <c r="D83" s="81" t="s">
        <v>64</v>
      </c>
      <c r="E83" s="135">
        <v>42767</v>
      </c>
      <c r="F83" s="82">
        <v>1660679.84</v>
      </c>
      <c r="G83" s="130" t="s">
        <v>285</v>
      </c>
      <c r="H83" s="75"/>
      <c r="I83" s="132">
        <f t="shared" si="1"/>
        <v>1660679.84</v>
      </c>
      <c r="J83" s="162" t="s">
        <v>217</v>
      </c>
      <c r="K83" s="106"/>
      <c r="L83" s="106"/>
      <c r="M83" s="106"/>
    </row>
    <row r="84" spans="2:13" s="105" customFormat="1" ht="17.25" thickBot="1" x14ac:dyDescent="0.35">
      <c r="B84" s="138" t="s">
        <v>87</v>
      </c>
      <c r="C84" s="126" t="s">
        <v>4</v>
      </c>
      <c r="D84" s="81" t="s">
        <v>92</v>
      </c>
      <c r="E84" s="135">
        <v>42767</v>
      </c>
      <c r="F84" s="82">
        <v>346872.8</v>
      </c>
      <c r="G84" s="130" t="s">
        <v>285</v>
      </c>
      <c r="H84" s="75"/>
      <c r="I84" s="132">
        <f t="shared" si="1"/>
        <v>346872.8</v>
      </c>
      <c r="J84" s="162" t="s">
        <v>217</v>
      </c>
      <c r="K84" s="106"/>
      <c r="L84" s="106"/>
      <c r="M84" s="106"/>
    </row>
    <row r="85" spans="2:13" s="105" customFormat="1" ht="17.25" thickBot="1" x14ac:dyDescent="0.35">
      <c r="B85" s="138" t="s">
        <v>87</v>
      </c>
      <c r="C85" s="126" t="s">
        <v>4</v>
      </c>
      <c r="D85" s="81" t="s">
        <v>80</v>
      </c>
      <c r="E85" s="135">
        <v>42767</v>
      </c>
      <c r="F85" s="82">
        <v>346872.8</v>
      </c>
      <c r="G85" s="130" t="s">
        <v>285</v>
      </c>
      <c r="H85" s="75"/>
      <c r="I85" s="132">
        <f t="shared" si="1"/>
        <v>346872.8</v>
      </c>
      <c r="J85" s="162" t="s">
        <v>217</v>
      </c>
      <c r="K85" s="106"/>
      <c r="L85" s="106"/>
      <c r="M85" s="106"/>
    </row>
    <row r="86" spans="2:13" s="105" customFormat="1" ht="17.25" thickBot="1" x14ac:dyDescent="0.35">
      <c r="B86" s="138" t="s">
        <v>87</v>
      </c>
      <c r="C86" s="126" t="s">
        <v>4</v>
      </c>
      <c r="D86" s="81" t="s">
        <v>81</v>
      </c>
      <c r="E86" s="135">
        <v>42767</v>
      </c>
      <c r="F86" s="82">
        <v>346872.8</v>
      </c>
      <c r="G86" s="130" t="s">
        <v>285</v>
      </c>
      <c r="H86" s="75"/>
      <c r="I86" s="132">
        <f t="shared" si="1"/>
        <v>346872.8</v>
      </c>
      <c r="J86" s="162" t="s">
        <v>217</v>
      </c>
      <c r="K86" s="106"/>
      <c r="L86" s="106"/>
      <c r="M86" s="106"/>
    </row>
    <row r="87" spans="2:13" s="105" customFormat="1" ht="17.25" thickBot="1" x14ac:dyDescent="0.35">
      <c r="B87" s="138" t="s">
        <v>87</v>
      </c>
      <c r="C87" s="126" t="s">
        <v>4</v>
      </c>
      <c r="D87" s="81" t="s">
        <v>93</v>
      </c>
      <c r="E87" s="135">
        <v>42767</v>
      </c>
      <c r="F87" s="82">
        <v>346872.8</v>
      </c>
      <c r="G87" s="130" t="s">
        <v>285</v>
      </c>
      <c r="H87" s="75"/>
      <c r="I87" s="132">
        <f t="shared" si="1"/>
        <v>346872.8</v>
      </c>
      <c r="J87" s="162" t="s">
        <v>217</v>
      </c>
      <c r="K87" s="106"/>
      <c r="L87" s="106"/>
      <c r="M87" s="106"/>
    </row>
    <row r="88" spans="2:13" s="105" customFormat="1" ht="17.25" thickBot="1" x14ac:dyDescent="0.35">
      <c r="B88" s="138" t="s">
        <v>87</v>
      </c>
      <c r="C88" s="126" t="s">
        <v>4</v>
      </c>
      <c r="D88" s="81" t="s">
        <v>94</v>
      </c>
      <c r="E88" s="135">
        <v>42767</v>
      </c>
      <c r="F88" s="82">
        <v>346872.8</v>
      </c>
      <c r="G88" s="130" t="s">
        <v>285</v>
      </c>
      <c r="H88" s="75"/>
      <c r="I88" s="132">
        <f t="shared" si="1"/>
        <v>346872.8</v>
      </c>
      <c r="J88" s="162" t="s">
        <v>217</v>
      </c>
      <c r="K88" s="106"/>
      <c r="L88" s="106"/>
      <c r="M88" s="106"/>
    </row>
    <row r="89" spans="2:13" s="105" customFormat="1" ht="17.25" thickBot="1" x14ac:dyDescent="0.35">
      <c r="B89" s="138" t="s">
        <v>87</v>
      </c>
      <c r="C89" s="126" t="s">
        <v>4</v>
      </c>
      <c r="D89" s="81" t="s">
        <v>5</v>
      </c>
      <c r="E89" s="135">
        <v>42767</v>
      </c>
      <c r="F89" s="82">
        <v>480365.96</v>
      </c>
      <c r="G89" s="130" t="s">
        <v>285</v>
      </c>
      <c r="H89" s="75"/>
      <c r="I89" s="132">
        <f t="shared" si="1"/>
        <v>480365.96</v>
      </c>
      <c r="J89" s="162" t="s">
        <v>217</v>
      </c>
      <c r="K89" s="106"/>
      <c r="L89" s="106"/>
      <c r="M89" s="106"/>
    </row>
    <row r="90" spans="2:13" s="105" customFormat="1" ht="17.25" thickBot="1" x14ac:dyDescent="0.35">
      <c r="B90" s="137" t="s">
        <v>40</v>
      </c>
      <c r="C90" s="126" t="s">
        <v>4</v>
      </c>
      <c r="D90" s="134" t="s">
        <v>99</v>
      </c>
      <c r="E90" s="135">
        <v>42786</v>
      </c>
      <c r="F90" s="78">
        <v>253251.6</v>
      </c>
      <c r="G90" s="130" t="s">
        <v>285</v>
      </c>
      <c r="H90" s="75"/>
      <c r="I90" s="132">
        <f t="shared" si="1"/>
        <v>253251.6</v>
      </c>
      <c r="J90" s="162" t="s">
        <v>217</v>
      </c>
      <c r="K90" s="106"/>
      <c r="L90" s="106"/>
      <c r="M90" s="106"/>
    </row>
    <row r="91" spans="2:13" s="105" customFormat="1" ht="17.25" thickBot="1" x14ac:dyDescent="0.35">
      <c r="B91" s="137" t="s">
        <v>40</v>
      </c>
      <c r="C91" s="126" t="s">
        <v>4</v>
      </c>
      <c r="D91" s="134" t="s">
        <v>100</v>
      </c>
      <c r="E91" s="135">
        <v>42786</v>
      </c>
      <c r="F91" s="78">
        <v>86022</v>
      </c>
      <c r="G91" s="130" t="s">
        <v>285</v>
      </c>
      <c r="H91" s="75"/>
      <c r="I91" s="132">
        <f t="shared" si="1"/>
        <v>86022</v>
      </c>
      <c r="J91" s="162" t="s">
        <v>217</v>
      </c>
      <c r="K91" s="106"/>
      <c r="L91" s="106"/>
      <c r="M91" s="106"/>
    </row>
    <row r="92" spans="2:13" s="105" customFormat="1" ht="17.25" thickBot="1" x14ac:dyDescent="0.35">
      <c r="B92" s="137" t="s">
        <v>40</v>
      </c>
      <c r="C92" s="126" t="s">
        <v>4</v>
      </c>
      <c r="D92" s="134" t="s">
        <v>101</v>
      </c>
      <c r="E92" s="135">
        <v>42786</v>
      </c>
      <c r="F92" s="78">
        <v>111510</v>
      </c>
      <c r="G92" s="130" t="s">
        <v>285</v>
      </c>
      <c r="H92" s="75"/>
      <c r="I92" s="132">
        <f t="shared" si="1"/>
        <v>111510</v>
      </c>
      <c r="J92" s="162" t="s">
        <v>217</v>
      </c>
      <c r="K92" s="106"/>
      <c r="L92" s="106"/>
      <c r="M92" s="106"/>
    </row>
    <row r="93" spans="2:13" s="105" customFormat="1" ht="17.25" thickBot="1" x14ac:dyDescent="0.35">
      <c r="B93" s="137" t="s">
        <v>40</v>
      </c>
      <c r="C93" s="126" t="s">
        <v>4</v>
      </c>
      <c r="D93" s="134" t="s">
        <v>102</v>
      </c>
      <c r="E93" s="135">
        <v>42786</v>
      </c>
      <c r="F93" s="78">
        <v>149860</v>
      </c>
      <c r="G93" s="130" t="s">
        <v>285</v>
      </c>
      <c r="H93" s="75"/>
      <c r="I93" s="132">
        <f t="shared" si="1"/>
        <v>149860</v>
      </c>
      <c r="J93" s="162" t="s">
        <v>217</v>
      </c>
      <c r="K93" s="106"/>
      <c r="L93" s="106"/>
      <c r="M93" s="106"/>
    </row>
    <row r="94" spans="2:13" s="105" customFormat="1" ht="17.25" thickBot="1" x14ac:dyDescent="0.35">
      <c r="B94" s="137" t="s">
        <v>40</v>
      </c>
      <c r="C94" s="126" t="s">
        <v>4</v>
      </c>
      <c r="D94" s="134" t="s">
        <v>103</v>
      </c>
      <c r="E94" s="135">
        <v>42786</v>
      </c>
      <c r="F94" s="78">
        <v>111510</v>
      </c>
      <c r="G94" s="130" t="s">
        <v>285</v>
      </c>
      <c r="H94" s="75"/>
      <c r="I94" s="132">
        <f t="shared" si="1"/>
        <v>111510</v>
      </c>
      <c r="J94" s="162" t="s">
        <v>217</v>
      </c>
      <c r="K94" s="106"/>
      <c r="L94" s="106"/>
      <c r="M94" s="106"/>
    </row>
    <row r="95" spans="2:13" s="105" customFormat="1" ht="17.25" thickBot="1" x14ac:dyDescent="0.35">
      <c r="B95" s="133" t="s">
        <v>45</v>
      </c>
      <c r="C95" s="126" t="s">
        <v>4</v>
      </c>
      <c r="D95" s="134" t="s">
        <v>104</v>
      </c>
      <c r="E95" s="136">
        <v>42787</v>
      </c>
      <c r="F95" s="69">
        <v>25370</v>
      </c>
      <c r="G95" s="130" t="s">
        <v>285</v>
      </c>
      <c r="H95" s="75"/>
      <c r="I95" s="132">
        <f t="shared" si="1"/>
        <v>25370</v>
      </c>
      <c r="J95" s="162" t="s">
        <v>217</v>
      </c>
      <c r="K95" s="106"/>
      <c r="L95" s="106"/>
      <c r="M95" s="106"/>
    </row>
    <row r="96" spans="2:13" s="105" customFormat="1" ht="17.25" thickBot="1" x14ac:dyDescent="0.35">
      <c r="B96" s="133" t="s">
        <v>45</v>
      </c>
      <c r="C96" s="126" t="s">
        <v>4</v>
      </c>
      <c r="D96" s="134" t="s">
        <v>88</v>
      </c>
      <c r="E96" s="136">
        <v>42811</v>
      </c>
      <c r="F96" s="69">
        <v>339840</v>
      </c>
      <c r="G96" s="130" t="s">
        <v>285</v>
      </c>
      <c r="H96" s="75"/>
      <c r="I96" s="132">
        <f t="shared" si="1"/>
        <v>339840</v>
      </c>
      <c r="J96" s="162" t="s">
        <v>217</v>
      </c>
      <c r="K96" s="106"/>
      <c r="L96" s="106"/>
      <c r="M96" s="106"/>
    </row>
    <row r="97" spans="2:13" s="105" customFormat="1" ht="17.25" thickBot="1" x14ac:dyDescent="0.35">
      <c r="B97" s="138" t="s">
        <v>105</v>
      </c>
      <c r="C97" s="126" t="s">
        <v>106</v>
      </c>
      <c r="D97" s="139" t="s">
        <v>107</v>
      </c>
      <c r="E97" s="135">
        <v>42825</v>
      </c>
      <c r="F97" s="82">
        <v>57500</v>
      </c>
      <c r="G97" s="130" t="s">
        <v>285</v>
      </c>
      <c r="H97" s="75"/>
      <c r="I97" s="132">
        <f t="shared" si="1"/>
        <v>57500</v>
      </c>
      <c r="J97" s="162" t="s">
        <v>217</v>
      </c>
      <c r="K97" s="106"/>
      <c r="L97" s="106"/>
      <c r="M97" s="106"/>
    </row>
    <row r="98" spans="2:13" s="105" customFormat="1" ht="17.25" thickBot="1" x14ac:dyDescent="0.35">
      <c r="B98" s="138" t="s">
        <v>105</v>
      </c>
      <c r="C98" s="126" t="s">
        <v>106</v>
      </c>
      <c r="D98" s="139" t="s">
        <v>108</v>
      </c>
      <c r="E98" s="135">
        <v>42825</v>
      </c>
      <c r="F98" s="82">
        <v>152500</v>
      </c>
      <c r="G98" s="130" t="s">
        <v>285</v>
      </c>
      <c r="H98" s="75"/>
      <c r="I98" s="132">
        <f t="shared" si="1"/>
        <v>152500</v>
      </c>
      <c r="J98" s="162" t="s">
        <v>217</v>
      </c>
      <c r="K98" s="106"/>
      <c r="L98" s="106"/>
      <c r="M98" s="106"/>
    </row>
    <row r="99" spans="2:13" s="105" customFormat="1" ht="17.25" thickBot="1" x14ac:dyDescent="0.35">
      <c r="B99" s="138" t="s">
        <v>105</v>
      </c>
      <c r="C99" s="126" t="s">
        <v>106</v>
      </c>
      <c r="D99" s="139" t="s">
        <v>31</v>
      </c>
      <c r="E99" s="135">
        <v>42825</v>
      </c>
      <c r="F99" s="82">
        <v>52500</v>
      </c>
      <c r="G99" s="130" t="s">
        <v>285</v>
      </c>
      <c r="H99" s="75"/>
      <c r="I99" s="132">
        <f t="shared" si="1"/>
        <v>52500</v>
      </c>
      <c r="J99" s="162" t="s">
        <v>217</v>
      </c>
      <c r="K99" s="106"/>
      <c r="L99" s="106"/>
      <c r="M99" s="106"/>
    </row>
    <row r="100" spans="2:13" s="105" customFormat="1" ht="17.25" thickBot="1" x14ac:dyDescent="0.35">
      <c r="B100" s="138" t="s">
        <v>109</v>
      </c>
      <c r="C100" s="126" t="s">
        <v>110</v>
      </c>
      <c r="D100" s="139" t="s">
        <v>111</v>
      </c>
      <c r="E100" s="136">
        <v>42842</v>
      </c>
      <c r="F100" s="83">
        <v>64310</v>
      </c>
      <c r="G100" s="130" t="s">
        <v>285</v>
      </c>
      <c r="H100" s="75"/>
      <c r="I100" s="132">
        <f t="shared" si="1"/>
        <v>64310</v>
      </c>
      <c r="J100" s="162" t="s">
        <v>217</v>
      </c>
      <c r="K100" s="106"/>
      <c r="L100" s="106"/>
      <c r="M100" s="106"/>
    </row>
    <row r="101" spans="2:13" s="105" customFormat="1" ht="17.25" thickBot="1" x14ac:dyDescent="0.35">
      <c r="B101" s="133" t="s">
        <v>112</v>
      </c>
      <c r="C101" s="126" t="s">
        <v>4</v>
      </c>
      <c r="D101" s="134" t="s">
        <v>113</v>
      </c>
      <c r="E101" s="136">
        <v>42880</v>
      </c>
      <c r="F101" s="78">
        <v>49850.28</v>
      </c>
      <c r="G101" s="130" t="s">
        <v>285</v>
      </c>
      <c r="H101" s="75"/>
      <c r="I101" s="132">
        <f t="shared" si="1"/>
        <v>49850.28</v>
      </c>
      <c r="J101" s="162" t="s">
        <v>217</v>
      </c>
      <c r="K101" s="106"/>
      <c r="L101" s="106"/>
      <c r="M101" s="106"/>
    </row>
    <row r="102" spans="2:13" s="105" customFormat="1" ht="17.25" thickBot="1" x14ac:dyDescent="0.35">
      <c r="B102" s="133" t="s">
        <v>45</v>
      </c>
      <c r="C102" s="126" t="s">
        <v>4</v>
      </c>
      <c r="D102" s="134" t="s">
        <v>114</v>
      </c>
      <c r="E102" s="136">
        <v>42887</v>
      </c>
      <c r="F102" s="69">
        <v>543030.34</v>
      </c>
      <c r="G102" s="130" t="s">
        <v>285</v>
      </c>
      <c r="H102" s="75"/>
      <c r="I102" s="132">
        <f t="shared" si="1"/>
        <v>543030.34</v>
      </c>
      <c r="J102" s="162" t="s">
        <v>217</v>
      </c>
      <c r="K102" s="106"/>
      <c r="L102" s="106"/>
      <c r="M102" s="106"/>
    </row>
    <row r="103" spans="2:13" s="105" customFormat="1" ht="17.25" thickBot="1" x14ac:dyDescent="0.35">
      <c r="B103" s="133" t="s">
        <v>45</v>
      </c>
      <c r="C103" s="126" t="s">
        <v>4</v>
      </c>
      <c r="D103" s="134" t="s">
        <v>92</v>
      </c>
      <c r="E103" s="136">
        <v>42887</v>
      </c>
      <c r="F103" s="69">
        <v>246557.46</v>
      </c>
      <c r="G103" s="130" t="s">
        <v>285</v>
      </c>
      <c r="H103" s="75"/>
      <c r="I103" s="132">
        <f t="shared" si="1"/>
        <v>246557.46</v>
      </c>
      <c r="J103" s="162" t="s">
        <v>217</v>
      </c>
      <c r="K103" s="106"/>
      <c r="L103" s="106"/>
      <c r="M103" s="106"/>
    </row>
    <row r="104" spans="2:13" s="105" customFormat="1" ht="17.25" thickBot="1" x14ac:dyDescent="0.35">
      <c r="B104" s="140" t="s">
        <v>115</v>
      </c>
      <c r="C104" s="126" t="s">
        <v>116</v>
      </c>
      <c r="D104" s="134" t="s">
        <v>117</v>
      </c>
      <c r="E104" s="135">
        <v>42909</v>
      </c>
      <c r="F104" s="77">
        <v>184080</v>
      </c>
      <c r="G104" s="130" t="s">
        <v>285</v>
      </c>
      <c r="H104" s="75"/>
      <c r="I104" s="132">
        <f t="shared" si="1"/>
        <v>184080</v>
      </c>
      <c r="J104" s="162" t="s">
        <v>217</v>
      </c>
      <c r="K104" s="106"/>
      <c r="L104" s="106"/>
      <c r="M104" s="106"/>
    </row>
    <row r="105" spans="2:13" s="105" customFormat="1" ht="17.25" thickBot="1" x14ac:dyDescent="0.35">
      <c r="B105" s="137" t="s">
        <v>118</v>
      </c>
      <c r="C105" s="126" t="s">
        <v>119</v>
      </c>
      <c r="D105" s="134" t="s">
        <v>120</v>
      </c>
      <c r="E105" s="135">
        <v>43011</v>
      </c>
      <c r="F105" s="77">
        <v>70800</v>
      </c>
      <c r="G105" s="130" t="s">
        <v>285</v>
      </c>
      <c r="H105" s="75"/>
      <c r="I105" s="132">
        <f t="shared" si="1"/>
        <v>70800</v>
      </c>
      <c r="J105" s="162" t="s">
        <v>217</v>
      </c>
      <c r="K105" s="106"/>
      <c r="L105" s="106"/>
      <c r="M105" s="106"/>
    </row>
    <row r="106" spans="2:13" s="105" customFormat="1" ht="17.25" thickBot="1" x14ac:dyDescent="0.35">
      <c r="B106" s="133" t="s">
        <v>121</v>
      </c>
      <c r="C106" s="126" t="s">
        <v>116</v>
      </c>
      <c r="D106" s="134" t="s">
        <v>122</v>
      </c>
      <c r="E106" s="135">
        <v>43040</v>
      </c>
      <c r="F106" s="77">
        <v>116820</v>
      </c>
      <c r="G106" s="130" t="s">
        <v>285</v>
      </c>
      <c r="H106" s="75"/>
      <c r="I106" s="132">
        <f t="shared" si="1"/>
        <v>116820</v>
      </c>
      <c r="J106" s="162" t="s">
        <v>217</v>
      </c>
      <c r="K106" s="106"/>
      <c r="L106" s="106"/>
      <c r="M106" s="106"/>
    </row>
    <row r="107" spans="2:13" s="105" customFormat="1" ht="17.25" thickBot="1" x14ac:dyDescent="0.35">
      <c r="B107" s="133" t="s">
        <v>121</v>
      </c>
      <c r="C107" s="126" t="s">
        <v>116</v>
      </c>
      <c r="D107" s="134" t="s">
        <v>123</v>
      </c>
      <c r="E107" s="135">
        <v>43059</v>
      </c>
      <c r="F107" s="77">
        <v>116820</v>
      </c>
      <c r="G107" s="130" t="s">
        <v>285</v>
      </c>
      <c r="H107" s="75"/>
      <c r="I107" s="132">
        <f t="shared" si="1"/>
        <v>116820</v>
      </c>
      <c r="J107" s="162" t="s">
        <v>217</v>
      </c>
      <c r="K107" s="106"/>
      <c r="L107" s="106"/>
      <c r="M107" s="106"/>
    </row>
    <row r="108" spans="2:13" s="105" customFormat="1" ht="17.25" thickBot="1" x14ac:dyDescent="0.35">
      <c r="B108" s="133" t="s">
        <v>121</v>
      </c>
      <c r="C108" s="126" t="s">
        <v>116</v>
      </c>
      <c r="D108" s="134" t="s">
        <v>124</v>
      </c>
      <c r="E108" s="135">
        <v>43059</v>
      </c>
      <c r="F108" s="77">
        <v>77880</v>
      </c>
      <c r="G108" s="130" t="s">
        <v>285</v>
      </c>
      <c r="H108" s="75"/>
      <c r="I108" s="132">
        <f t="shared" si="1"/>
        <v>77880</v>
      </c>
      <c r="J108" s="162" t="s">
        <v>217</v>
      </c>
      <c r="K108" s="106"/>
      <c r="L108" s="106"/>
      <c r="M108" s="106"/>
    </row>
    <row r="109" spans="2:13" s="105" customFormat="1" ht="17.25" thickBot="1" x14ac:dyDescent="0.35">
      <c r="B109" s="138" t="s">
        <v>125</v>
      </c>
      <c r="C109" s="141" t="s">
        <v>126</v>
      </c>
      <c r="D109" s="139" t="s">
        <v>127</v>
      </c>
      <c r="E109" s="135">
        <v>43066</v>
      </c>
      <c r="F109" s="142">
        <v>851236.07</v>
      </c>
      <c r="G109" s="130" t="s">
        <v>285</v>
      </c>
      <c r="H109" s="75"/>
      <c r="I109" s="132">
        <f t="shared" si="1"/>
        <v>851236.07</v>
      </c>
      <c r="J109" s="162" t="s">
        <v>217</v>
      </c>
      <c r="K109" s="106"/>
      <c r="L109" s="106"/>
      <c r="M109" s="106"/>
    </row>
    <row r="110" spans="2:13" s="105" customFormat="1" ht="17.25" thickBot="1" x14ac:dyDescent="0.35">
      <c r="B110" s="138" t="s">
        <v>128</v>
      </c>
      <c r="C110" s="126" t="s">
        <v>4</v>
      </c>
      <c r="D110" s="139" t="s">
        <v>129</v>
      </c>
      <c r="E110" s="136">
        <v>43070</v>
      </c>
      <c r="F110" s="83">
        <v>135600.15</v>
      </c>
      <c r="G110" s="130" t="s">
        <v>285</v>
      </c>
      <c r="H110" s="75"/>
      <c r="I110" s="132">
        <f t="shared" si="1"/>
        <v>135600.15</v>
      </c>
      <c r="J110" s="162" t="s">
        <v>217</v>
      </c>
      <c r="K110" s="106"/>
      <c r="L110" s="106"/>
      <c r="M110" s="106"/>
    </row>
    <row r="111" spans="2:13" s="105" customFormat="1" ht="17.25" thickBot="1" x14ac:dyDescent="0.35">
      <c r="B111" s="138" t="s">
        <v>130</v>
      </c>
      <c r="C111" s="126" t="s">
        <v>30</v>
      </c>
      <c r="D111" s="139" t="s">
        <v>47</v>
      </c>
      <c r="E111" s="135">
        <v>43279</v>
      </c>
      <c r="F111" s="83">
        <v>118000</v>
      </c>
      <c r="G111" s="130" t="s">
        <v>285</v>
      </c>
      <c r="H111" s="75"/>
      <c r="I111" s="132">
        <f t="shared" si="1"/>
        <v>118000</v>
      </c>
      <c r="J111" s="162" t="s">
        <v>217</v>
      </c>
      <c r="K111" s="106"/>
      <c r="L111" s="106"/>
      <c r="M111" s="106"/>
    </row>
    <row r="112" spans="2:13" s="105" customFormat="1" ht="17.25" thickBot="1" x14ac:dyDescent="0.35">
      <c r="B112" s="137" t="s">
        <v>131</v>
      </c>
      <c r="C112" s="126" t="s">
        <v>4</v>
      </c>
      <c r="D112" s="134" t="s">
        <v>132</v>
      </c>
      <c r="E112" s="135">
        <v>43283</v>
      </c>
      <c r="F112" s="77">
        <v>600006.40000000002</v>
      </c>
      <c r="G112" s="130" t="s">
        <v>285</v>
      </c>
      <c r="H112" s="75"/>
      <c r="I112" s="132">
        <f t="shared" si="1"/>
        <v>600006.40000000002</v>
      </c>
      <c r="J112" s="162" t="s">
        <v>217</v>
      </c>
      <c r="K112" s="106"/>
      <c r="L112" s="106"/>
      <c r="M112" s="106"/>
    </row>
    <row r="113" spans="2:13" s="105" customFormat="1" ht="17.25" thickBot="1" x14ac:dyDescent="0.35">
      <c r="B113" s="138" t="s">
        <v>133</v>
      </c>
      <c r="C113" s="143" t="s">
        <v>30</v>
      </c>
      <c r="D113" s="139" t="s">
        <v>65</v>
      </c>
      <c r="E113" s="144">
        <v>43296</v>
      </c>
      <c r="F113" s="142">
        <v>283200</v>
      </c>
      <c r="G113" s="130" t="s">
        <v>285</v>
      </c>
      <c r="H113" s="75"/>
      <c r="I113" s="132">
        <f t="shared" si="1"/>
        <v>283200</v>
      </c>
      <c r="J113" s="162" t="s">
        <v>217</v>
      </c>
      <c r="K113" s="106"/>
      <c r="L113" s="106"/>
      <c r="M113" s="106"/>
    </row>
    <row r="114" spans="2:13" s="105" customFormat="1" ht="17.25" thickBot="1" x14ac:dyDescent="0.35">
      <c r="B114" s="140" t="s">
        <v>134</v>
      </c>
      <c r="C114" s="126" t="s">
        <v>4</v>
      </c>
      <c r="D114" s="134" t="s">
        <v>90</v>
      </c>
      <c r="E114" s="135">
        <v>43418</v>
      </c>
      <c r="F114" s="78">
        <v>60333.4</v>
      </c>
      <c r="G114" s="130" t="s">
        <v>285</v>
      </c>
      <c r="H114" s="75"/>
      <c r="I114" s="132">
        <f t="shared" si="1"/>
        <v>60333.4</v>
      </c>
      <c r="J114" s="162" t="s">
        <v>217</v>
      </c>
      <c r="K114" s="106"/>
      <c r="L114" s="106"/>
      <c r="M114" s="106"/>
    </row>
    <row r="115" spans="2:13" s="105" customFormat="1" ht="17.25" thickBot="1" x14ac:dyDescent="0.35">
      <c r="B115" s="140" t="s">
        <v>134</v>
      </c>
      <c r="C115" s="126" t="s">
        <v>4</v>
      </c>
      <c r="D115" s="134" t="s">
        <v>135</v>
      </c>
      <c r="E115" s="136">
        <v>43431</v>
      </c>
      <c r="F115" s="78">
        <v>50976</v>
      </c>
      <c r="G115" s="130" t="s">
        <v>285</v>
      </c>
      <c r="H115" s="75"/>
      <c r="I115" s="132">
        <f t="shared" si="1"/>
        <v>50976</v>
      </c>
      <c r="J115" s="162" t="s">
        <v>217</v>
      </c>
      <c r="K115" s="106"/>
      <c r="L115" s="106"/>
      <c r="M115" s="106"/>
    </row>
    <row r="116" spans="2:13" s="105" customFormat="1" ht="17.25" thickBot="1" x14ac:dyDescent="0.35">
      <c r="B116" s="145" t="s">
        <v>136</v>
      </c>
      <c r="C116" s="126" t="s">
        <v>43</v>
      </c>
      <c r="D116" s="81" t="s">
        <v>57</v>
      </c>
      <c r="E116" s="146">
        <v>43451</v>
      </c>
      <c r="F116" s="82">
        <v>47200</v>
      </c>
      <c r="G116" s="130" t="s">
        <v>285</v>
      </c>
      <c r="H116" s="75"/>
      <c r="I116" s="132">
        <f t="shared" si="1"/>
        <v>47200</v>
      </c>
      <c r="J116" s="162" t="s">
        <v>217</v>
      </c>
      <c r="K116" s="106"/>
      <c r="L116" s="106"/>
      <c r="M116" s="106"/>
    </row>
    <row r="117" spans="2:13" s="105" customFormat="1" ht="17.25" thickBot="1" x14ac:dyDescent="0.35">
      <c r="B117" s="145" t="s">
        <v>137</v>
      </c>
      <c r="C117" s="126" t="s">
        <v>76</v>
      </c>
      <c r="D117" s="134" t="s">
        <v>138</v>
      </c>
      <c r="E117" s="136">
        <v>43465</v>
      </c>
      <c r="F117" s="76">
        <v>2005.99</v>
      </c>
      <c r="G117" s="130" t="s">
        <v>285</v>
      </c>
      <c r="H117" s="75"/>
      <c r="I117" s="132">
        <f>+F117-H117</f>
        <v>2005.99</v>
      </c>
      <c r="J117" s="162" t="s">
        <v>217</v>
      </c>
      <c r="K117" s="106"/>
      <c r="L117" s="106"/>
      <c r="M117" s="106"/>
    </row>
    <row r="118" spans="2:13" s="105" customFormat="1" ht="17.25" thickBot="1" x14ac:dyDescent="0.35">
      <c r="B118" s="140" t="s">
        <v>139</v>
      </c>
      <c r="C118" s="126" t="s">
        <v>110</v>
      </c>
      <c r="D118" s="134" t="s">
        <v>140</v>
      </c>
      <c r="E118" s="136">
        <v>43474</v>
      </c>
      <c r="F118" s="78">
        <v>15576</v>
      </c>
      <c r="G118" s="130" t="s">
        <v>285</v>
      </c>
      <c r="H118" s="75"/>
      <c r="I118" s="132">
        <f t="shared" si="1"/>
        <v>15576</v>
      </c>
      <c r="J118" s="162" t="s">
        <v>217</v>
      </c>
      <c r="K118" s="106"/>
      <c r="L118" s="106"/>
      <c r="M118" s="106"/>
    </row>
    <row r="119" spans="2:13" s="105" customFormat="1" ht="17.25" thickBot="1" x14ac:dyDescent="0.35">
      <c r="B119" s="147" t="s">
        <v>141</v>
      </c>
      <c r="C119" s="126" t="s">
        <v>142</v>
      </c>
      <c r="D119" s="139" t="s">
        <v>67</v>
      </c>
      <c r="E119" s="135">
        <v>43539</v>
      </c>
      <c r="F119" s="82">
        <v>48915.75</v>
      </c>
      <c r="G119" s="130" t="s">
        <v>285</v>
      </c>
      <c r="H119" s="75"/>
      <c r="I119" s="132">
        <f t="shared" si="1"/>
        <v>48915.75</v>
      </c>
      <c r="J119" s="162" t="s">
        <v>217</v>
      </c>
      <c r="K119" s="106"/>
      <c r="L119" s="106"/>
      <c r="M119" s="106"/>
    </row>
    <row r="120" spans="2:13" s="105" customFormat="1" ht="17.25" thickBot="1" x14ac:dyDescent="0.35">
      <c r="B120" s="147" t="s">
        <v>141</v>
      </c>
      <c r="C120" s="126" t="s">
        <v>142</v>
      </c>
      <c r="D120" s="139" t="s">
        <v>72</v>
      </c>
      <c r="E120" s="135">
        <v>43539</v>
      </c>
      <c r="F120" s="82">
        <v>2865040.68</v>
      </c>
      <c r="G120" s="130" t="s">
        <v>285</v>
      </c>
      <c r="H120" s="75"/>
      <c r="I120" s="132">
        <f t="shared" si="1"/>
        <v>2865040.68</v>
      </c>
      <c r="J120" s="162" t="s">
        <v>217</v>
      </c>
      <c r="K120" s="106"/>
      <c r="L120" s="106"/>
      <c r="M120" s="106"/>
    </row>
    <row r="121" spans="2:13" s="105" customFormat="1" ht="17.25" thickBot="1" x14ac:dyDescent="0.35">
      <c r="B121" s="140" t="s">
        <v>143</v>
      </c>
      <c r="C121" s="126" t="s">
        <v>4</v>
      </c>
      <c r="D121" s="134" t="s">
        <v>96</v>
      </c>
      <c r="E121" s="135">
        <v>43617</v>
      </c>
      <c r="F121" s="77">
        <v>145140</v>
      </c>
      <c r="G121" s="130" t="s">
        <v>285</v>
      </c>
      <c r="H121" s="75"/>
      <c r="I121" s="132">
        <f t="shared" si="1"/>
        <v>145140</v>
      </c>
      <c r="J121" s="162" t="s">
        <v>217</v>
      </c>
      <c r="K121" s="106"/>
      <c r="L121" s="106"/>
      <c r="M121" s="106"/>
    </row>
    <row r="122" spans="2:13" s="105" customFormat="1" ht="17.25" thickBot="1" x14ac:dyDescent="0.35">
      <c r="B122" s="147" t="s">
        <v>144</v>
      </c>
      <c r="C122" s="126" t="s">
        <v>145</v>
      </c>
      <c r="D122" s="79" t="s">
        <v>64</v>
      </c>
      <c r="E122" s="135">
        <v>43677</v>
      </c>
      <c r="F122" s="82">
        <v>10384</v>
      </c>
      <c r="G122" s="130" t="s">
        <v>285</v>
      </c>
      <c r="H122" s="75"/>
      <c r="I122" s="132">
        <f t="shared" si="1"/>
        <v>10384</v>
      </c>
      <c r="J122" s="162" t="s">
        <v>217</v>
      </c>
      <c r="K122" s="106"/>
      <c r="L122" s="106"/>
      <c r="M122" s="106"/>
    </row>
    <row r="123" spans="2:13" s="105" customFormat="1" ht="17.25" thickBot="1" x14ac:dyDescent="0.35">
      <c r="B123" s="137" t="s">
        <v>332</v>
      </c>
      <c r="C123" s="126" t="s">
        <v>150</v>
      </c>
      <c r="D123" s="148" t="s">
        <v>151</v>
      </c>
      <c r="E123" s="135">
        <v>43830</v>
      </c>
      <c r="F123" s="74">
        <v>866396776.71000004</v>
      </c>
      <c r="G123" s="130" t="s">
        <v>285</v>
      </c>
      <c r="H123" s="75">
        <v>691239461.29999995</v>
      </c>
      <c r="I123" s="132">
        <f t="shared" si="1"/>
        <v>175157315.41000009</v>
      </c>
      <c r="J123" s="162" t="s">
        <v>217</v>
      </c>
      <c r="K123" s="106"/>
      <c r="L123" s="106"/>
      <c r="M123" s="106"/>
    </row>
    <row r="124" spans="2:13" s="105" customFormat="1" ht="17.25" thickBot="1" x14ac:dyDescent="0.35">
      <c r="B124" s="133" t="s">
        <v>146</v>
      </c>
      <c r="C124" s="126" t="s">
        <v>147</v>
      </c>
      <c r="D124" s="134" t="s">
        <v>148</v>
      </c>
      <c r="E124" s="127">
        <v>43830</v>
      </c>
      <c r="F124" s="78">
        <v>600785.19999999995</v>
      </c>
      <c r="G124" s="130" t="s">
        <v>285</v>
      </c>
      <c r="H124" s="75"/>
      <c r="I124" s="132">
        <f t="shared" si="1"/>
        <v>600785.19999999995</v>
      </c>
      <c r="J124" s="162" t="s">
        <v>217</v>
      </c>
      <c r="K124" s="106"/>
      <c r="L124" s="106"/>
      <c r="M124" s="106"/>
    </row>
    <row r="125" spans="2:13" s="105" customFormat="1" ht="17.25" thickBot="1" x14ac:dyDescent="0.35">
      <c r="B125" s="133" t="s">
        <v>152</v>
      </c>
      <c r="C125" s="126" t="s">
        <v>153</v>
      </c>
      <c r="D125" s="79" t="s">
        <v>154</v>
      </c>
      <c r="E125" s="127">
        <v>43847</v>
      </c>
      <c r="F125" s="77">
        <v>261960</v>
      </c>
      <c r="G125" s="130" t="s">
        <v>285</v>
      </c>
      <c r="H125" s="75"/>
      <c r="I125" s="132">
        <f t="shared" si="1"/>
        <v>261960</v>
      </c>
      <c r="J125" s="162" t="s">
        <v>217</v>
      </c>
      <c r="K125" s="106"/>
      <c r="L125" s="106"/>
      <c r="M125" s="106"/>
    </row>
    <row r="126" spans="2:13" s="105" customFormat="1" ht="17.25" thickBot="1" x14ac:dyDescent="0.35">
      <c r="B126" s="133" t="s">
        <v>146</v>
      </c>
      <c r="C126" s="126" t="s">
        <v>147</v>
      </c>
      <c r="D126" s="134" t="s">
        <v>155</v>
      </c>
      <c r="E126" s="127">
        <v>43878</v>
      </c>
      <c r="F126" s="78">
        <v>18880</v>
      </c>
      <c r="G126" s="130" t="s">
        <v>285</v>
      </c>
      <c r="H126" s="75"/>
      <c r="I126" s="132">
        <f t="shared" si="1"/>
        <v>18880</v>
      </c>
      <c r="J126" s="162" t="s">
        <v>217</v>
      </c>
      <c r="K126" s="106"/>
      <c r="L126" s="106"/>
      <c r="M126" s="106"/>
    </row>
    <row r="127" spans="2:13" s="105" customFormat="1" ht="17.25" thickBot="1" x14ac:dyDescent="0.35">
      <c r="B127" s="137" t="s">
        <v>158</v>
      </c>
      <c r="C127" s="126" t="s">
        <v>159</v>
      </c>
      <c r="D127" s="139" t="s">
        <v>160</v>
      </c>
      <c r="E127" s="127">
        <v>44009</v>
      </c>
      <c r="F127" s="83">
        <v>740013</v>
      </c>
      <c r="G127" s="130" t="s">
        <v>285</v>
      </c>
      <c r="H127" s="75"/>
      <c r="I127" s="132">
        <f t="shared" si="1"/>
        <v>740013</v>
      </c>
      <c r="J127" s="162" t="s">
        <v>217</v>
      </c>
      <c r="K127" s="106"/>
      <c r="L127" s="106"/>
      <c r="M127" s="106"/>
    </row>
    <row r="128" spans="2:13" s="105" customFormat="1" ht="17.25" thickBot="1" x14ac:dyDescent="0.35">
      <c r="B128" s="137" t="s">
        <v>156</v>
      </c>
      <c r="C128" s="126" t="s">
        <v>150</v>
      </c>
      <c r="D128" s="148" t="s">
        <v>157</v>
      </c>
      <c r="E128" s="135">
        <v>44012</v>
      </c>
      <c r="F128" s="77">
        <v>563287729.38999999</v>
      </c>
      <c r="G128" s="130" t="s">
        <v>285</v>
      </c>
      <c r="H128" s="75">
        <v>299996015.88</v>
      </c>
      <c r="I128" s="132">
        <f t="shared" si="1"/>
        <v>263291713.50999999</v>
      </c>
      <c r="J128" s="162" t="s">
        <v>217</v>
      </c>
      <c r="K128" s="106"/>
      <c r="L128" s="106"/>
      <c r="M128" s="106"/>
    </row>
    <row r="129" spans="2:13" s="105" customFormat="1" ht="17.25" thickBot="1" x14ac:dyDescent="0.35">
      <c r="B129" s="138" t="s">
        <v>161</v>
      </c>
      <c r="C129" s="126" t="s">
        <v>106</v>
      </c>
      <c r="D129" s="139" t="s">
        <v>162</v>
      </c>
      <c r="E129" s="127">
        <v>44028</v>
      </c>
      <c r="F129" s="82">
        <v>70800</v>
      </c>
      <c r="G129" s="130" t="s">
        <v>285</v>
      </c>
      <c r="H129" s="75"/>
      <c r="I129" s="132">
        <f t="shared" si="1"/>
        <v>70800</v>
      </c>
      <c r="J129" s="162" t="s">
        <v>217</v>
      </c>
      <c r="K129" s="106"/>
      <c r="L129" s="106"/>
      <c r="M129" s="106"/>
    </row>
    <row r="130" spans="2:13" s="105" customFormat="1" ht="17.25" thickBot="1" x14ac:dyDescent="0.35">
      <c r="B130" s="138" t="s">
        <v>163</v>
      </c>
      <c r="C130" s="126" t="s">
        <v>164</v>
      </c>
      <c r="D130" s="139" t="s">
        <v>165</v>
      </c>
      <c r="E130" s="127">
        <v>44044</v>
      </c>
      <c r="F130" s="83">
        <v>1048550</v>
      </c>
      <c r="G130" s="130" t="s">
        <v>285</v>
      </c>
      <c r="H130" s="75"/>
      <c r="I130" s="132">
        <f t="shared" si="1"/>
        <v>1048550</v>
      </c>
      <c r="J130" s="162" t="s">
        <v>217</v>
      </c>
      <c r="K130" s="106"/>
      <c r="L130" s="106"/>
      <c r="M130" s="106"/>
    </row>
    <row r="131" spans="2:13" s="105" customFormat="1" ht="17.25" thickBot="1" x14ac:dyDescent="0.35">
      <c r="B131" s="138" t="s">
        <v>166</v>
      </c>
      <c r="C131" s="126" t="s">
        <v>106</v>
      </c>
      <c r="D131" s="139" t="s">
        <v>167</v>
      </c>
      <c r="E131" s="149">
        <v>44104</v>
      </c>
      <c r="F131" s="78">
        <v>69620</v>
      </c>
      <c r="G131" s="130" t="s">
        <v>285</v>
      </c>
      <c r="H131" s="75"/>
      <c r="I131" s="132">
        <f t="shared" si="1"/>
        <v>69620</v>
      </c>
      <c r="J131" s="162" t="s">
        <v>217</v>
      </c>
      <c r="K131" s="106"/>
      <c r="L131" s="106"/>
      <c r="M131" s="106"/>
    </row>
    <row r="132" spans="2:13" s="105" customFormat="1" ht="17.25" thickBot="1" x14ac:dyDescent="0.35">
      <c r="B132" s="138" t="s">
        <v>168</v>
      </c>
      <c r="C132" s="126" t="s">
        <v>106</v>
      </c>
      <c r="D132" s="81" t="s">
        <v>104</v>
      </c>
      <c r="E132" s="127">
        <v>44104</v>
      </c>
      <c r="F132" s="82">
        <v>180000</v>
      </c>
      <c r="G132" s="130" t="s">
        <v>285</v>
      </c>
      <c r="H132" s="75"/>
      <c r="I132" s="132">
        <f t="shared" si="1"/>
        <v>180000</v>
      </c>
      <c r="J132" s="162" t="s">
        <v>217</v>
      </c>
      <c r="K132" s="106"/>
      <c r="L132" s="106"/>
      <c r="M132" s="106"/>
    </row>
    <row r="133" spans="2:13" s="105" customFormat="1" ht="17.25" thickBot="1" x14ac:dyDescent="0.35">
      <c r="B133" s="133" t="s">
        <v>169</v>
      </c>
      <c r="C133" s="126" t="s">
        <v>110</v>
      </c>
      <c r="D133" s="139" t="s">
        <v>170</v>
      </c>
      <c r="E133" s="127">
        <v>44131</v>
      </c>
      <c r="F133" s="77">
        <v>280000</v>
      </c>
      <c r="G133" s="130" t="s">
        <v>285</v>
      </c>
      <c r="H133" s="75"/>
      <c r="I133" s="132">
        <f t="shared" si="1"/>
        <v>280000</v>
      </c>
      <c r="J133" s="162" t="s">
        <v>217</v>
      </c>
      <c r="K133" s="106"/>
      <c r="L133" s="106"/>
      <c r="M133" s="106"/>
    </row>
    <row r="134" spans="2:13" s="105" customFormat="1" ht="17.25" thickBot="1" x14ac:dyDescent="0.35">
      <c r="B134" s="138" t="s">
        <v>171</v>
      </c>
      <c r="C134" s="126" t="s">
        <v>172</v>
      </c>
      <c r="D134" s="139" t="s">
        <v>89</v>
      </c>
      <c r="E134" s="150">
        <v>44136</v>
      </c>
      <c r="F134" s="78">
        <v>1014603.06</v>
      </c>
      <c r="G134" s="130" t="s">
        <v>285</v>
      </c>
      <c r="H134" s="75"/>
      <c r="I134" s="132">
        <f t="shared" si="1"/>
        <v>1014603.06</v>
      </c>
      <c r="J134" s="162" t="s">
        <v>217</v>
      </c>
      <c r="K134" s="106"/>
      <c r="L134" s="106"/>
      <c r="M134" s="106"/>
    </row>
    <row r="135" spans="2:13" s="105" customFormat="1" ht="17.25" thickBot="1" x14ac:dyDescent="0.35">
      <c r="B135" s="133" t="s">
        <v>143</v>
      </c>
      <c r="C135" s="126" t="s">
        <v>4</v>
      </c>
      <c r="D135" s="134" t="s">
        <v>173</v>
      </c>
      <c r="E135" s="127">
        <v>44140</v>
      </c>
      <c r="F135" s="77">
        <v>437780</v>
      </c>
      <c r="G135" s="130" t="s">
        <v>285</v>
      </c>
      <c r="H135" s="75"/>
      <c r="I135" s="132">
        <f t="shared" si="1"/>
        <v>437780</v>
      </c>
      <c r="J135" s="162" t="s">
        <v>217</v>
      </c>
      <c r="K135" s="106"/>
      <c r="L135" s="106"/>
      <c r="M135" s="106"/>
    </row>
    <row r="136" spans="2:13" s="105" customFormat="1" ht="17.25" thickBot="1" x14ac:dyDescent="0.35">
      <c r="B136" s="147" t="s">
        <v>174</v>
      </c>
      <c r="C136" s="126" t="s">
        <v>175</v>
      </c>
      <c r="D136" s="134">
        <v>749161668</v>
      </c>
      <c r="E136" s="127">
        <v>44166</v>
      </c>
      <c r="F136" s="83">
        <v>394242.96</v>
      </c>
      <c r="G136" s="130" t="s">
        <v>285</v>
      </c>
      <c r="H136" s="75"/>
      <c r="I136" s="132">
        <f t="shared" si="1"/>
        <v>394242.96</v>
      </c>
      <c r="J136" s="162" t="s">
        <v>217</v>
      </c>
      <c r="K136" s="106"/>
      <c r="L136" s="106"/>
      <c r="M136" s="106"/>
    </row>
    <row r="137" spans="2:13" s="105" customFormat="1" ht="17.25" thickBot="1" x14ac:dyDescent="0.35">
      <c r="B137" s="147" t="s">
        <v>174</v>
      </c>
      <c r="C137" s="126" t="s">
        <v>175</v>
      </c>
      <c r="D137" s="134">
        <v>750478981</v>
      </c>
      <c r="E137" s="127">
        <v>44166</v>
      </c>
      <c r="F137" s="83">
        <v>421513.88</v>
      </c>
      <c r="G137" s="130" t="s">
        <v>285</v>
      </c>
      <c r="H137" s="75"/>
      <c r="I137" s="132">
        <f t="shared" si="1"/>
        <v>421513.88</v>
      </c>
      <c r="J137" s="162" t="s">
        <v>217</v>
      </c>
      <c r="K137" s="106"/>
      <c r="L137" s="106"/>
      <c r="M137" s="106"/>
    </row>
    <row r="138" spans="2:13" s="105" customFormat="1" ht="17.25" thickBot="1" x14ac:dyDescent="0.35">
      <c r="B138" s="147" t="s">
        <v>174</v>
      </c>
      <c r="C138" s="126" t="s">
        <v>175</v>
      </c>
      <c r="D138" s="134">
        <v>754589905</v>
      </c>
      <c r="E138" s="127">
        <v>44166</v>
      </c>
      <c r="F138" s="83">
        <v>556850.63</v>
      </c>
      <c r="G138" s="130" t="s">
        <v>285</v>
      </c>
      <c r="H138" s="75"/>
      <c r="I138" s="132">
        <f t="shared" si="1"/>
        <v>556850.63</v>
      </c>
      <c r="J138" s="162" t="s">
        <v>217</v>
      </c>
      <c r="K138" s="106"/>
      <c r="L138" s="106"/>
      <c r="M138" s="106"/>
    </row>
    <row r="139" spans="2:13" s="105" customFormat="1" ht="17.25" thickBot="1" x14ac:dyDescent="0.35">
      <c r="B139" s="147" t="s">
        <v>174</v>
      </c>
      <c r="C139" s="126" t="s">
        <v>175</v>
      </c>
      <c r="D139" s="134">
        <v>758498492</v>
      </c>
      <c r="E139" s="127">
        <v>44166</v>
      </c>
      <c r="F139" s="83">
        <v>87182.55</v>
      </c>
      <c r="G139" s="130" t="s">
        <v>285</v>
      </c>
      <c r="H139" s="75"/>
      <c r="I139" s="132">
        <f t="shared" si="1"/>
        <v>87182.55</v>
      </c>
      <c r="J139" s="162" t="s">
        <v>217</v>
      </c>
      <c r="K139" s="106"/>
      <c r="L139" s="106"/>
      <c r="M139" s="106"/>
    </row>
    <row r="140" spans="2:13" s="105" customFormat="1" ht="17.25" thickBot="1" x14ac:dyDescent="0.35">
      <c r="B140" s="147" t="s">
        <v>174</v>
      </c>
      <c r="C140" s="126" t="s">
        <v>175</v>
      </c>
      <c r="D140" s="134">
        <v>758831486</v>
      </c>
      <c r="E140" s="127">
        <v>44166</v>
      </c>
      <c r="F140" s="83">
        <v>48327.56</v>
      </c>
      <c r="G140" s="130" t="s">
        <v>285</v>
      </c>
      <c r="H140" s="75"/>
      <c r="I140" s="132">
        <f t="shared" si="1"/>
        <v>48327.56</v>
      </c>
      <c r="J140" s="162" t="s">
        <v>217</v>
      </c>
      <c r="K140" s="106"/>
      <c r="L140" s="106"/>
      <c r="M140" s="106"/>
    </row>
    <row r="141" spans="2:13" s="105" customFormat="1" ht="17.25" thickBot="1" x14ac:dyDescent="0.35">
      <c r="B141" s="147" t="s">
        <v>174</v>
      </c>
      <c r="C141" s="126" t="s">
        <v>175</v>
      </c>
      <c r="D141" s="139">
        <v>759584761</v>
      </c>
      <c r="E141" s="127">
        <v>44166</v>
      </c>
      <c r="F141" s="83">
        <v>103017.72</v>
      </c>
      <c r="G141" s="130" t="s">
        <v>285</v>
      </c>
      <c r="H141" s="75"/>
      <c r="I141" s="132">
        <f t="shared" si="1"/>
        <v>103017.72</v>
      </c>
      <c r="J141" s="162" t="s">
        <v>217</v>
      </c>
      <c r="K141" s="106"/>
      <c r="L141" s="106"/>
      <c r="M141" s="106"/>
    </row>
    <row r="142" spans="2:13" s="105" customFormat="1" ht="17.25" thickBot="1" x14ac:dyDescent="0.35">
      <c r="B142" s="147" t="s">
        <v>174</v>
      </c>
      <c r="C142" s="126" t="s">
        <v>175</v>
      </c>
      <c r="D142" s="134">
        <v>767515299</v>
      </c>
      <c r="E142" s="127">
        <v>44166</v>
      </c>
      <c r="F142" s="83">
        <v>179248.27</v>
      </c>
      <c r="G142" s="130" t="s">
        <v>285</v>
      </c>
      <c r="H142" s="75"/>
      <c r="I142" s="132">
        <f t="shared" si="1"/>
        <v>179248.27</v>
      </c>
      <c r="J142" s="162" t="s">
        <v>217</v>
      </c>
      <c r="K142" s="106"/>
      <c r="L142" s="106"/>
      <c r="M142" s="106"/>
    </row>
    <row r="143" spans="2:13" s="105" customFormat="1" ht="16.5" customHeight="1" thickBot="1" x14ac:dyDescent="0.35">
      <c r="B143" s="151" t="s">
        <v>176</v>
      </c>
      <c r="C143" s="126" t="s">
        <v>106</v>
      </c>
      <c r="D143" s="81" t="s">
        <v>177</v>
      </c>
      <c r="E143" s="146">
        <v>44166</v>
      </c>
      <c r="F143" s="77">
        <v>148644.03</v>
      </c>
      <c r="G143" s="130" t="s">
        <v>285</v>
      </c>
      <c r="H143" s="75"/>
      <c r="I143" s="132">
        <f t="shared" si="1"/>
        <v>148644.03</v>
      </c>
      <c r="J143" s="162" t="s">
        <v>217</v>
      </c>
      <c r="K143" s="106"/>
      <c r="L143" s="106"/>
      <c r="M143" s="106"/>
    </row>
    <row r="144" spans="2:13" s="105" customFormat="1" ht="17.25" thickBot="1" x14ac:dyDescent="0.35">
      <c r="B144" s="147" t="s">
        <v>178</v>
      </c>
      <c r="C144" s="126" t="s">
        <v>4</v>
      </c>
      <c r="D144" s="139" t="s">
        <v>57</v>
      </c>
      <c r="E144" s="127">
        <v>116874</v>
      </c>
      <c r="F144" s="77">
        <v>23600</v>
      </c>
      <c r="G144" s="130" t="s">
        <v>285</v>
      </c>
      <c r="H144" s="75"/>
      <c r="I144" s="132">
        <f t="shared" ref="I144:I207" si="2">+F144-H144</f>
        <v>23600</v>
      </c>
      <c r="J144" s="162" t="s">
        <v>217</v>
      </c>
      <c r="K144" s="106"/>
      <c r="L144" s="106"/>
      <c r="M144" s="106"/>
    </row>
    <row r="145" spans="2:13" s="105" customFormat="1" ht="17.25" thickBot="1" x14ac:dyDescent="0.35">
      <c r="B145" s="147" t="s">
        <v>178</v>
      </c>
      <c r="C145" s="126" t="s">
        <v>4</v>
      </c>
      <c r="D145" s="139" t="s">
        <v>47</v>
      </c>
      <c r="E145" s="127">
        <v>43826</v>
      </c>
      <c r="F145" s="77">
        <v>1033532.5</v>
      </c>
      <c r="G145" s="130" t="s">
        <v>285</v>
      </c>
      <c r="H145" s="75"/>
      <c r="I145" s="132">
        <f t="shared" si="2"/>
        <v>1033532.5</v>
      </c>
      <c r="J145" s="162" t="s">
        <v>217</v>
      </c>
      <c r="K145" s="106"/>
      <c r="L145" s="106"/>
      <c r="M145" s="106"/>
    </row>
    <row r="146" spans="2:13" s="105" customFormat="1" ht="17.25" thickBot="1" x14ac:dyDescent="0.35">
      <c r="B146" s="140" t="s">
        <v>179</v>
      </c>
      <c r="C146" s="126" t="s">
        <v>180</v>
      </c>
      <c r="D146" s="139" t="s">
        <v>47</v>
      </c>
      <c r="E146" s="150">
        <v>44593</v>
      </c>
      <c r="F146" s="78">
        <v>766705</v>
      </c>
      <c r="G146" s="130" t="s">
        <v>285</v>
      </c>
      <c r="H146" s="75"/>
      <c r="I146" s="132">
        <f t="shared" si="2"/>
        <v>766705</v>
      </c>
      <c r="J146" s="162" t="s">
        <v>217</v>
      </c>
      <c r="K146" s="106"/>
      <c r="L146" s="106"/>
      <c r="M146" s="106"/>
    </row>
    <row r="147" spans="2:13" s="105" customFormat="1" ht="17.25" thickBot="1" x14ac:dyDescent="0.35">
      <c r="B147" s="147" t="s">
        <v>181</v>
      </c>
      <c r="C147" s="126" t="s">
        <v>182</v>
      </c>
      <c r="D147" s="139" t="s">
        <v>92</v>
      </c>
      <c r="E147" s="135">
        <v>44742</v>
      </c>
      <c r="F147" s="83">
        <v>616953.21</v>
      </c>
      <c r="G147" s="130" t="s">
        <v>285</v>
      </c>
      <c r="H147" s="75"/>
      <c r="I147" s="132">
        <f t="shared" si="2"/>
        <v>616953.21</v>
      </c>
      <c r="J147" s="162" t="s">
        <v>217</v>
      </c>
      <c r="K147" s="106"/>
      <c r="L147" s="106"/>
      <c r="M147" s="106"/>
    </row>
    <row r="148" spans="2:13" s="105" customFormat="1" ht="17.25" thickBot="1" x14ac:dyDescent="0.35">
      <c r="B148" s="152" t="s">
        <v>149</v>
      </c>
      <c r="C148" s="126" t="s">
        <v>4</v>
      </c>
      <c r="D148" s="79" t="s">
        <v>183</v>
      </c>
      <c r="E148" s="127">
        <v>44770</v>
      </c>
      <c r="F148" s="77">
        <v>3354.5</v>
      </c>
      <c r="G148" s="130" t="s">
        <v>285</v>
      </c>
      <c r="H148" s="75"/>
      <c r="I148" s="132">
        <f t="shared" si="2"/>
        <v>3354.5</v>
      </c>
      <c r="J148" s="162" t="s">
        <v>217</v>
      </c>
      <c r="K148" s="106"/>
      <c r="L148" s="106"/>
      <c r="M148" s="106"/>
    </row>
    <row r="149" spans="2:13" s="105" customFormat="1" ht="17.25" thickBot="1" x14ac:dyDescent="0.35">
      <c r="B149" s="152" t="s">
        <v>149</v>
      </c>
      <c r="C149" s="126" t="s">
        <v>4</v>
      </c>
      <c r="D149" s="79" t="s">
        <v>184</v>
      </c>
      <c r="E149" s="127">
        <v>44770</v>
      </c>
      <c r="F149" s="77">
        <v>7493.14</v>
      </c>
      <c r="G149" s="130" t="s">
        <v>285</v>
      </c>
      <c r="H149" s="75"/>
      <c r="I149" s="132">
        <f t="shared" si="2"/>
        <v>7493.14</v>
      </c>
      <c r="J149" s="162" t="s">
        <v>217</v>
      </c>
      <c r="K149" s="106"/>
      <c r="L149" s="106"/>
      <c r="M149" s="106"/>
    </row>
    <row r="150" spans="2:13" s="105" customFormat="1" ht="17.25" thickBot="1" x14ac:dyDescent="0.35">
      <c r="B150" s="133" t="s">
        <v>220</v>
      </c>
      <c r="C150" s="126" t="s">
        <v>221</v>
      </c>
      <c r="D150" s="153" t="s">
        <v>187</v>
      </c>
      <c r="E150" s="154">
        <v>45139</v>
      </c>
      <c r="F150" s="78">
        <v>109095636.18000001</v>
      </c>
      <c r="G150" s="130" t="s">
        <v>285</v>
      </c>
      <c r="H150" s="75">
        <f>18957930.94+20000000+30000000</f>
        <v>68957930.939999998</v>
      </c>
      <c r="I150" s="132">
        <f t="shared" si="2"/>
        <v>40137705.24000001</v>
      </c>
      <c r="J150" s="162" t="s">
        <v>217</v>
      </c>
      <c r="K150" s="106"/>
      <c r="L150" s="106"/>
      <c r="M150" s="106"/>
    </row>
    <row r="151" spans="2:13" s="105" customFormat="1" ht="17.25" thickBot="1" x14ac:dyDescent="0.35">
      <c r="B151" s="138" t="s">
        <v>219</v>
      </c>
      <c r="C151" s="126" t="s">
        <v>43</v>
      </c>
      <c r="D151" s="139" t="s">
        <v>204</v>
      </c>
      <c r="E151" s="136">
        <v>45155</v>
      </c>
      <c r="F151" s="83">
        <v>59000</v>
      </c>
      <c r="G151" s="130" t="s">
        <v>285</v>
      </c>
      <c r="H151" s="75"/>
      <c r="I151" s="132">
        <f t="shared" si="2"/>
        <v>59000</v>
      </c>
      <c r="J151" s="162" t="s">
        <v>217</v>
      </c>
      <c r="K151" s="106"/>
      <c r="L151" s="106"/>
      <c r="M151" s="106"/>
    </row>
    <row r="152" spans="2:13" ht="17.25" thickBot="1" x14ac:dyDescent="0.35">
      <c r="B152" s="147" t="s">
        <v>188</v>
      </c>
      <c r="C152" s="126" t="s">
        <v>164</v>
      </c>
      <c r="D152" s="84" t="s">
        <v>189</v>
      </c>
      <c r="E152" s="127">
        <v>45170</v>
      </c>
      <c r="F152" s="77">
        <v>723300</v>
      </c>
      <c r="G152" s="130" t="s">
        <v>285</v>
      </c>
      <c r="H152" s="75"/>
      <c r="I152" s="132">
        <f t="shared" si="2"/>
        <v>723300</v>
      </c>
      <c r="J152" s="162" t="s">
        <v>217</v>
      </c>
      <c r="K152" s="109"/>
      <c r="L152" s="109"/>
      <c r="M152" s="109"/>
    </row>
    <row r="153" spans="2:13" s="105" customFormat="1" ht="17.25" thickBot="1" x14ac:dyDescent="0.35">
      <c r="B153" s="147" t="s">
        <v>188</v>
      </c>
      <c r="C153" s="126" t="s">
        <v>164</v>
      </c>
      <c r="D153" s="84" t="s">
        <v>190</v>
      </c>
      <c r="E153" s="127">
        <v>45170</v>
      </c>
      <c r="F153" s="77">
        <v>723300</v>
      </c>
      <c r="G153" s="130" t="s">
        <v>285</v>
      </c>
      <c r="H153" s="75"/>
      <c r="I153" s="132">
        <f t="shared" si="2"/>
        <v>723300</v>
      </c>
      <c r="J153" s="162" t="s">
        <v>217</v>
      </c>
      <c r="K153" s="106"/>
      <c r="L153" s="106"/>
      <c r="M153" s="106"/>
    </row>
    <row r="154" spans="2:13" s="105" customFormat="1" ht="17.25" thickBot="1" x14ac:dyDescent="0.35">
      <c r="B154" s="147" t="s">
        <v>188</v>
      </c>
      <c r="C154" s="126" t="s">
        <v>164</v>
      </c>
      <c r="D154" s="84" t="s">
        <v>191</v>
      </c>
      <c r="E154" s="127">
        <v>45170</v>
      </c>
      <c r="F154" s="77">
        <v>216990</v>
      </c>
      <c r="G154" s="130" t="s">
        <v>285</v>
      </c>
      <c r="H154" s="75"/>
      <c r="I154" s="132">
        <f t="shared" si="2"/>
        <v>216990</v>
      </c>
      <c r="J154" s="162" t="s">
        <v>217</v>
      </c>
      <c r="K154" s="106"/>
      <c r="L154" s="106"/>
      <c r="M154" s="106"/>
    </row>
    <row r="155" spans="2:13" s="105" customFormat="1" ht="17.25" thickBot="1" x14ac:dyDescent="0.35">
      <c r="B155" s="133" t="s">
        <v>192</v>
      </c>
      <c r="C155" s="126" t="s">
        <v>218</v>
      </c>
      <c r="D155" s="134" t="s">
        <v>73</v>
      </c>
      <c r="E155" s="136">
        <v>45280</v>
      </c>
      <c r="F155" s="69">
        <v>47200</v>
      </c>
      <c r="G155" s="130" t="s">
        <v>285</v>
      </c>
      <c r="H155" s="75"/>
      <c r="I155" s="132">
        <f t="shared" si="2"/>
        <v>47200</v>
      </c>
      <c r="J155" s="162" t="s">
        <v>217</v>
      </c>
      <c r="K155" s="106"/>
      <c r="L155" s="106"/>
      <c r="M155" s="106"/>
    </row>
    <row r="156" spans="2:13" s="105" customFormat="1" ht="17.25" thickBot="1" x14ac:dyDescent="0.35">
      <c r="B156" s="137" t="s">
        <v>226</v>
      </c>
      <c r="C156" s="126" t="s">
        <v>227</v>
      </c>
      <c r="D156" s="127" t="s">
        <v>91</v>
      </c>
      <c r="E156" s="135">
        <v>45306</v>
      </c>
      <c r="F156" s="69">
        <v>106200</v>
      </c>
      <c r="G156" s="130" t="s">
        <v>285</v>
      </c>
      <c r="H156" s="75"/>
      <c r="I156" s="132">
        <f t="shared" si="2"/>
        <v>106200</v>
      </c>
      <c r="J156" s="162" t="s">
        <v>217</v>
      </c>
      <c r="K156" s="106"/>
      <c r="L156" s="106"/>
      <c r="M156" s="106"/>
    </row>
    <row r="157" spans="2:13" s="105" customFormat="1" ht="17.25" thickBot="1" x14ac:dyDescent="0.35">
      <c r="B157" s="126" t="s">
        <v>233</v>
      </c>
      <c r="C157" s="126" t="s">
        <v>234</v>
      </c>
      <c r="D157" s="127" t="s">
        <v>238</v>
      </c>
      <c r="E157" s="135">
        <v>45307</v>
      </c>
      <c r="F157" s="69">
        <v>15846</v>
      </c>
      <c r="G157" s="130" t="s">
        <v>285</v>
      </c>
      <c r="H157" s="75"/>
      <c r="I157" s="132">
        <f t="shared" si="2"/>
        <v>15846</v>
      </c>
      <c r="J157" s="162" t="s">
        <v>217</v>
      </c>
      <c r="K157" s="106"/>
      <c r="L157" s="106"/>
      <c r="M157" s="106"/>
    </row>
    <row r="158" spans="2:13" s="105" customFormat="1" ht="17.25" thickBot="1" x14ac:dyDescent="0.35">
      <c r="B158" s="137" t="s">
        <v>226</v>
      </c>
      <c r="C158" s="126" t="s">
        <v>227</v>
      </c>
      <c r="D158" s="127" t="s">
        <v>80</v>
      </c>
      <c r="E158" s="135">
        <v>45337</v>
      </c>
      <c r="F158" s="69">
        <v>106200</v>
      </c>
      <c r="G158" s="130" t="s">
        <v>285</v>
      </c>
      <c r="H158" s="75"/>
      <c r="I158" s="132">
        <f t="shared" si="2"/>
        <v>106200</v>
      </c>
      <c r="J158" s="162" t="s">
        <v>217</v>
      </c>
      <c r="K158" s="106"/>
      <c r="L158" s="106"/>
      <c r="M158" s="106"/>
    </row>
    <row r="159" spans="2:13" s="105" customFormat="1" ht="17.25" thickBot="1" x14ac:dyDescent="0.35">
      <c r="B159" s="126" t="s">
        <v>233</v>
      </c>
      <c r="C159" s="126" t="s">
        <v>234</v>
      </c>
      <c r="D159" s="155" t="s">
        <v>232</v>
      </c>
      <c r="E159" s="135">
        <v>45329</v>
      </c>
      <c r="F159" s="69">
        <f>+'[1]ENTRADA DEL MES'!F28</f>
        <v>13737</v>
      </c>
      <c r="G159" s="130" t="s">
        <v>285</v>
      </c>
      <c r="H159" s="75"/>
      <c r="I159" s="132">
        <f t="shared" si="2"/>
        <v>13737</v>
      </c>
      <c r="J159" s="162" t="s">
        <v>217</v>
      </c>
      <c r="K159" s="106"/>
      <c r="L159" s="106"/>
      <c r="M159" s="106"/>
    </row>
    <row r="160" spans="2:13" s="105" customFormat="1" ht="17.25" thickBot="1" x14ac:dyDescent="0.35">
      <c r="B160" s="122" t="s">
        <v>226</v>
      </c>
      <c r="C160" s="126" t="s">
        <v>227</v>
      </c>
      <c r="D160" s="127" t="s">
        <v>81</v>
      </c>
      <c r="E160" s="156">
        <v>45366</v>
      </c>
      <c r="F160" s="27">
        <v>106200</v>
      </c>
      <c r="G160" s="130" t="s">
        <v>285</v>
      </c>
      <c r="H160" s="75"/>
      <c r="I160" s="132">
        <f t="shared" si="2"/>
        <v>106200</v>
      </c>
      <c r="J160" s="162" t="s">
        <v>217</v>
      </c>
      <c r="K160" s="106"/>
      <c r="L160" s="106"/>
      <c r="M160" s="106"/>
    </row>
    <row r="161" spans="2:13" ht="17.25" thickBot="1" x14ac:dyDescent="0.35">
      <c r="B161" s="122" t="s">
        <v>233</v>
      </c>
      <c r="C161" s="122" t="s">
        <v>234</v>
      </c>
      <c r="D161" s="127" t="s">
        <v>242</v>
      </c>
      <c r="E161" s="156">
        <v>45372</v>
      </c>
      <c r="F161" s="27">
        <v>16188</v>
      </c>
      <c r="G161" s="130" t="s">
        <v>285</v>
      </c>
      <c r="H161" s="75"/>
      <c r="I161" s="132">
        <f t="shared" si="2"/>
        <v>16188</v>
      </c>
      <c r="J161" s="162" t="s">
        <v>217</v>
      </c>
      <c r="K161" s="109"/>
      <c r="L161" s="109"/>
      <c r="M161" s="109"/>
    </row>
    <row r="162" spans="2:13" ht="17.25" thickBot="1" x14ac:dyDescent="0.35">
      <c r="B162" s="122" t="s">
        <v>231</v>
      </c>
      <c r="C162" s="122" t="s">
        <v>230</v>
      </c>
      <c r="D162" s="127" t="s">
        <v>290</v>
      </c>
      <c r="E162" s="156"/>
      <c r="F162" s="27">
        <v>8000</v>
      </c>
      <c r="G162" s="130" t="s">
        <v>285</v>
      </c>
      <c r="H162" s="75"/>
      <c r="I162" s="132">
        <f t="shared" si="2"/>
        <v>8000</v>
      </c>
      <c r="J162" s="162" t="s">
        <v>217</v>
      </c>
      <c r="K162" s="109"/>
      <c r="L162" s="109"/>
      <c r="M162" s="109"/>
    </row>
    <row r="163" spans="2:13" ht="17.25" thickBot="1" x14ac:dyDescent="0.35">
      <c r="B163" s="122" t="str">
        <f>+'ENTRADA DEL MES'!D11</f>
        <v>ALBERTO VALENZUELA Y ASOCIADOS</v>
      </c>
      <c r="C163" s="122" t="str">
        <f>+'ENTRADA DEL MES'!E11</f>
        <v>SERVICIOS JURIDICOS</v>
      </c>
      <c r="D163" s="127" t="str">
        <f>+'ENTRADA DEL MES'!B11</f>
        <v>B1500000064</v>
      </c>
      <c r="E163" s="156">
        <f>+'ENTRADA DEL MES'!C11</f>
        <v>45399</v>
      </c>
      <c r="F163" s="27">
        <f>+'ENTRADA DEL MES'!F11</f>
        <v>357540</v>
      </c>
      <c r="G163" s="130" t="s">
        <v>285</v>
      </c>
      <c r="H163" s="75"/>
      <c r="I163" s="132">
        <f t="shared" si="2"/>
        <v>357540</v>
      </c>
      <c r="J163" s="162" t="s">
        <v>217</v>
      </c>
      <c r="K163" s="109"/>
      <c r="L163" s="109"/>
      <c r="M163" s="109"/>
    </row>
    <row r="164" spans="2:13" ht="17.25" thickBot="1" x14ac:dyDescent="0.35">
      <c r="B164" s="122" t="str">
        <f>+'ENTRADA DEL MES'!D12</f>
        <v>ALTICE</v>
      </c>
      <c r="C164" s="122" t="str">
        <f>+'ENTRADA DEL MES'!E12</f>
        <v>TELEFONO</v>
      </c>
      <c r="D164" s="127" t="str">
        <f>+'ENTRADA DEL MES'!B12</f>
        <v>E450000003792</v>
      </c>
      <c r="E164" s="156">
        <f>+'ENTRADA DEL MES'!C12</f>
        <v>45407</v>
      </c>
      <c r="F164" s="27">
        <f>+'ENTRADA DEL MES'!F12</f>
        <v>1973165.13</v>
      </c>
      <c r="G164" s="130" t="s">
        <v>285</v>
      </c>
      <c r="H164" s="75"/>
      <c r="I164" s="132">
        <f t="shared" si="2"/>
        <v>1973165.13</v>
      </c>
      <c r="J164" s="162" t="s">
        <v>217</v>
      </c>
      <c r="K164" s="109"/>
      <c r="L164" s="109"/>
      <c r="M164" s="109"/>
    </row>
    <row r="165" spans="2:13" ht="17.25" thickBot="1" x14ac:dyDescent="0.35">
      <c r="B165" s="122" t="str">
        <f>+'ENTRADA DEL MES'!D13</f>
        <v>ALTICE</v>
      </c>
      <c r="C165" s="122" t="str">
        <f>+'ENTRADA DEL MES'!E13</f>
        <v>TELEFONO</v>
      </c>
      <c r="D165" s="127" t="str">
        <f>+'ENTRADA DEL MES'!B13</f>
        <v>E450000003793</v>
      </c>
      <c r="E165" s="156">
        <f>+'ENTRADA DEL MES'!C13</f>
        <v>45407</v>
      </c>
      <c r="F165" s="27">
        <f>+'ENTRADA DEL MES'!F13</f>
        <v>38112.99</v>
      </c>
      <c r="G165" s="130" t="s">
        <v>285</v>
      </c>
      <c r="H165" s="75"/>
      <c r="I165" s="132">
        <f t="shared" si="2"/>
        <v>38112.99</v>
      </c>
      <c r="J165" s="162" t="s">
        <v>217</v>
      </c>
      <c r="K165" s="109"/>
      <c r="L165" s="109"/>
      <c r="M165" s="109"/>
    </row>
    <row r="166" spans="2:13" ht="17.25" thickBot="1" x14ac:dyDescent="0.35">
      <c r="B166" s="122" t="str">
        <f>+'ENTRADA DEL MES'!D14</f>
        <v xml:space="preserve">Angloamericana </v>
      </c>
      <c r="C166" s="122" t="str">
        <f>+'ENTRADA DEL MES'!E14</f>
        <v>SEGURO DE VIDA</v>
      </c>
      <c r="D166" s="127" t="str">
        <f>+'ENTRADA DEL MES'!B14</f>
        <v>E45000000030</v>
      </c>
      <c r="E166" s="156">
        <f>+'ENTRADA DEL MES'!C14</f>
        <v>45405</v>
      </c>
      <c r="F166" s="27">
        <f>+'ENTRADA DEL MES'!F14</f>
        <v>776700.01</v>
      </c>
      <c r="G166" s="130" t="s">
        <v>285</v>
      </c>
      <c r="H166" s="75"/>
      <c r="I166" s="132">
        <f t="shared" si="2"/>
        <v>776700.01</v>
      </c>
      <c r="J166" s="162" t="s">
        <v>217</v>
      </c>
      <c r="K166" s="109"/>
      <c r="L166" s="109"/>
      <c r="M166" s="109"/>
    </row>
    <row r="167" spans="2:13" ht="17.25" thickBot="1" x14ac:dyDescent="0.35">
      <c r="B167" s="122" t="str">
        <f>+'ENTRADA DEL MES'!D15</f>
        <v>ANIBAL ROSARIO RAMIREZ</v>
      </c>
      <c r="C167" s="122" t="str">
        <f>+'ENTRADA DEL MES'!E15</f>
        <v>SERVICIOS JURIDICOS</v>
      </c>
      <c r="D167" s="127" t="str">
        <f>+'ENTRADA DEL MES'!B15</f>
        <v>B1500000152</v>
      </c>
      <c r="E167" s="156">
        <f>+'ENTRADA DEL MES'!C15</f>
        <v>45401</v>
      </c>
      <c r="F167" s="27">
        <f>+'ENTRADA DEL MES'!F15</f>
        <v>407100</v>
      </c>
      <c r="G167" s="130" t="s">
        <v>285</v>
      </c>
      <c r="H167" s="75"/>
      <c r="I167" s="132">
        <f t="shared" si="2"/>
        <v>407100</v>
      </c>
      <c r="J167" s="162" t="s">
        <v>217</v>
      </c>
      <c r="K167" s="109"/>
      <c r="L167" s="109"/>
      <c r="M167" s="109"/>
    </row>
    <row r="168" spans="2:13" ht="17.25" thickBot="1" x14ac:dyDescent="0.35">
      <c r="B168" s="122" t="str">
        <f>+'ENTRADA DEL MES'!D16</f>
        <v>ANIBAL ROSARIO RAMIREZ</v>
      </c>
      <c r="C168" s="122" t="str">
        <f>+'ENTRADA DEL MES'!E16</f>
        <v>SERVICIOS JURIDICOS</v>
      </c>
      <c r="D168" s="127" t="str">
        <f>+'ENTRADA DEL MES'!B16</f>
        <v>B1500000153</v>
      </c>
      <c r="E168" s="156">
        <f>+'ENTRADA DEL MES'!C16</f>
        <v>45401</v>
      </c>
      <c r="F168" s="27">
        <f>+'ENTRADA DEL MES'!F16</f>
        <v>361080</v>
      </c>
      <c r="G168" s="130" t="s">
        <v>285</v>
      </c>
      <c r="H168" s="75"/>
      <c r="I168" s="132">
        <f t="shared" si="2"/>
        <v>361080</v>
      </c>
      <c r="J168" s="162" t="s">
        <v>217</v>
      </c>
      <c r="K168" s="109"/>
      <c r="L168" s="109"/>
      <c r="M168" s="109"/>
    </row>
    <row r="169" spans="2:13" ht="17.25" thickBot="1" x14ac:dyDescent="0.35">
      <c r="B169" s="122" t="str">
        <f>+'ENTRADA DEL MES'!D17</f>
        <v>ANIBAL ROSARIO RAMIREZ</v>
      </c>
      <c r="C169" s="122" t="str">
        <f>+'ENTRADA DEL MES'!E17</f>
        <v>SERVICIOS JURIDICOS</v>
      </c>
      <c r="D169" s="127" t="str">
        <f>+'ENTRADA DEL MES'!B17</f>
        <v>B1500000154</v>
      </c>
      <c r="E169" s="156">
        <f>+'ENTRADA DEL MES'!C17</f>
        <v>45404</v>
      </c>
      <c r="F169" s="27">
        <f>+'ENTRADA DEL MES'!F17</f>
        <v>357540</v>
      </c>
      <c r="G169" s="130" t="s">
        <v>285</v>
      </c>
      <c r="H169" s="75"/>
      <c r="I169" s="132">
        <f t="shared" si="2"/>
        <v>357540</v>
      </c>
      <c r="J169" s="162" t="s">
        <v>217</v>
      </c>
      <c r="K169" s="109"/>
      <c r="L169" s="109"/>
      <c r="M169" s="109"/>
    </row>
    <row r="170" spans="2:13" ht="17.25" thickBot="1" x14ac:dyDescent="0.35">
      <c r="B170" s="122" t="str">
        <f>+'ENTRADA DEL MES'!D18</f>
        <v>ANIBAL ROSARIO RAMIREZ</v>
      </c>
      <c r="C170" s="122" t="str">
        <f>+'ENTRADA DEL MES'!E18</f>
        <v>SERVICIOS JURIDICOS</v>
      </c>
      <c r="D170" s="127" t="str">
        <f>+'ENTRADA DEL MES'!B18</f>
        <v>B1500000155</v>
      </c>
      <c r="E170" s="156">
        <f>+'ENTRADA DEL MES'!C18</f>
        <v>45404</v>
      </c>
      <c r="F170" s="27">
        <f>+'ENTRADA DEL MES'!F18</f>
        <v>378780</v>
      </c>
      <c r="G170" s="130" t="s">
        <v>285</v>
      </c>
      <c r="H170" s="75"/>
      <c r="I170" s="132">
        <f t="shared" si="2"/>
        <v>378780</v>
      </c>
      <c r="J170" s="162" t="s">
        <v>217</v>
      </c>
      <c r="K170" s="109"/>
      <c r="L170" s="109"/>
      <c r="M170" s="109"/>
    </row>
    <row r="171" spans="2:13" ht="17.25" thickBot="1" x14ac:dyDescent="0.35">
      <c r="B171" s="122" t="str">
        <f>+'ENTRADA DEL MES'!D19</f>
        <v>ANIBAL ROSARIO RAMIREZ</v>
      </c>
      <c r="C171" s="122" t="str">
        <f>+'ENTRADA DEL MES'!E19</f>
        <v>SERVICIOS JURIDICOS</v>
      </c>
      <c r="D171" s="127" t="str">
        <f>+'ENTRADA DEL MES'!B19</f>
        <v>B1500000157</v>
      </c>
      <c r="E171" s="156">
        <f>+'ENTRADA DEL MES'!C19</f>
        <v>45407</v>
      </c>
      <c r="F171" s="27">
        <f>+'ENTRADA DEL MES'!F19</f>
        <v>254880</v>
      </c>
      <c r="G171" s="130" t="s">
        <v>285</v>
      </c>
      <c r="H171" s="75"/>
      <c r="I171" s="132">
        <f t="shared" si="2"/>
        <v>254880</v>
      </c>
      <c r="J171" s="162" t="s">
        <v>217</v>
      </c>
      <c r="K171" s="109"/>
      <c r="L171" s="109"/>
      <c r="M171" s="109"/>
    </row>
    <row r="172" spans="2:13" ht="17.25" thickBot="1" x14ac:dyDescent="0.35">
      <c r="B172" s="122" t="str">
        <f>+'ENTRADA DEL MES'!D20</f>
        <v>ANIBAL ROSARIO RAMIREZ</v>
      </c>
      <c r="C172" s="122" t="str">
        <f>+'ENTRADA DEL MES'!E20</f>
        <v>SERVICIOS JURIDICOS</v>
      </c>
      <c r="D172" s="127" t="str">
        <f>+'ENTRADA DEL MES'!B20</f>
        <v>B1500000156</v>
      </c>
      <c r="E172" s="156">
        <f>+'ENTRADA DEL MES'!C20</f>
        <v>45406</v>
      </c>
      <c r="F172" s="27">
        <f>+'ENTRADA DEL MES'!F20</f>
        <v>276120</v>
      </c>
      <c r="G172" s="130" t="s">
        <v>285</v>
      </c>
      <c r="H172" s="75"/>
      <c r="I172" s="132">
        <f t="shared" si="2"/>
        <v>276120</v>
      </c>
      <c r="J172" s="162" t="s">
        <v>217</v>
      </c>
      <c r="K172" s="109"/>
      <c r="L172" s="109"/>
      <c r="M172" s="109"/>
    </row>
    <row r="173" spans="2:13" ht="17.25" thickBot="1" x14ac:dyDescent="0.35">
      <c r="B173" s="122" t="str">
        <f>+'ENTRADA DEL MES'!D21</f>
        <v>ANIBAL ROSARIO RAMIREZ</v>
      </c>
      <c r="C173" s="122" t="str">
        <f>+'ENTRADA DEL MES'!E21</f>
        <v>SERVICIOS JURIDICOS</v>
      </c>
      <c r="D173" s="127" t="str">
        <f>+'ENTRADA DEL MES'!B21</f>
        <v>B1500000158</v>
      </c>
      <c r="E173" s="156">
        <f>+'ENTRADA DEL MES'!C21</f>
        <v>45412</v>
      </c>
      <c r="F173" s="27">
        <f>+'ENTRADA DEL MES'!F21</f>
        <v>354000</v>
      </c>
      <c r="G173" s="130" t="s">
        <v>285</v>
      </c>
      <c r="H173" s="75"/>
      <c r="I173" s="132">
        <f t="shared" si="2"/>
        <v>354000</v>
      </c>
      <c r="J173" s="162" t="s">
        <v>217</v>
      </c>
      <c r="K173" s="109"/>
      <c r="L173" s="109"/>
      <c r="M173" s="109"/>
    </row>
    <row r="174" spans="2:13" ht="17.25" thickBot="1" x14ac:dyDescent="0.35">
      <c r="B174" s="122" t="str">
        <f>+'ENTRADA DEL MES'!D22</f>
        <v>ANIBAL ROSARIO RAMIREZ</v>
      </c>
      <c r="C174" s="122" t="str">
        <f>+'ENTRADA DEL MES'!E22</f>
        <v>SERVICIOS JURIDICOS</v>
      </c>
      <c r="D174" s="127" t="str">
        <f>+'ENTRADA DEL MES'!B22</f>
        <v>B1500000151</v>
      </c>
      <c r="E174" s="156">
        <f>+'ENTRADA DEL MES'!C22</f>
        <v>45408</v>
      </c>
      <c r="F174" s="27">
        <f>+'ENTRADA DEL MES'!F22</f>
        <v>531000</v>
      </c>
      <c r="G174" s="130" t="s">
        <v>285</v>
      </c>
      <c r="H174" s="75"/>
      <c r="I174" s="132">
        <f t="shared" si="2"/>
        <v>531000</v>
      </c>
      <c r="J174" s="162" t="s">
        <v>217</v>
      </c>
      <c r="K174" s="109"/>
      <c r="L174" s="109"/>
      <c r="M174" s="109"/>
    </row>
    <row r="175" spans="2:13" ht="17.25" thickBot="1" x14ac:dyDescent="0.35">
      <c r="B175" s="122" t="str">
        <f>+'ENTRADA DEL MES'!D23</f>
        <v>ANIBAL ROSARIO RAMIREZ</v>
      </c>
      <c r="C175" s="122" t="str">
        <f>+'ENTRADA DEL MES'!E23</f>
        <v>SERVICIOS JURIDICOS</v>
      </c>
      <c r="D175" s="127" t="str">
        <f>+'ENTRADA DEL MES'!B23</f>
        <v>B1500000159</v>
      </c>
      <c r="E175" s="156">
        <f>+'ENTRADA DEL MES'!C23</f>
        <v>45412</v>
      </c>
      <c r="F175" s="27">
        <f>+'ENTRADA DEL MES'!F23</f>
        <v>371700</v>
      </c>
      <c r="G175" s="130" t="s">
        <v>285</v>
      </c>
      <c r="H175" s="75"/>
      <c r="I175" s="132">
        <f t="shared" si="2"/>
        <v>371700</v>
      </c>
      <c r="J175" s="162" t="s">
        <v>217</v>
      </c>
      <c r="K175" s="109"/>
      <c r="L175" s="109"/>
      <c r="M175" s="109"/>
    </row>
    <row r="176" spans="2:13" ht="17.25" thickBot="1" x14ac:dyDescent="0.35">
      <c r="B176" s="122" t="str">
        <f>+'ENTRADA DEL MES'!D24</f>
        <v>ANIBAL SANCHEZ</v>
      </c>
      <c r="C176" s="122" t="str">
        <f>+'ENTRADA DEL MES'!E24</f>
        <v>SERVICIOS JURIDICOS</v>
      </c>
      <c r="D176" s="127" t="str">
        <f>+'ENTRADA DEL MES'!B24</f>
        <v>B1500000110</v>
      </c>
      <c r="E176" s="156">
        <f>+'ENTRADA DEL MES'!C24</f>
        <v>45412</v>
      </c>
      <c r="F176" s="27">
        <f>+'ENTRADA DEL MES'!F24</f>
        <v>407100</v>
      </c>
      <c r="G176" s="130" t="s">
        <v>285</v>
      </c>
      <c r="H176" s="75"/>
      <c r="I176" s="132">
        <f t="shared" si="2"/>
        <v>407100</v>
      </c>
      <c r="J176" s="162" t="s">
        <v>217</v>
      </c>
      <c r="K176" s="109"/>
      <c r="L176" s="109"/>
      <c r="M176" s="109"/>
    </row>
    <row r="177" spans="2:13" ht="17.25" thickBot="1" x14ac:dyDescent="0.35">
      <c r="B177" s="122" t="str">
        <f>+'ENTRADA DEL MES'!D25</f>
        <v>ANIBAL SANCHEZ</v>
      </c>
      <c r="C177" s="122" t="str">
        <f>+'ENTRADA DEL MES'!E25</f>
        <v>SERVICIOS JURIDICOS</v>
      </c>
      <c r="D177" s="127" t="str">
        <f>+'ENTRADA DEL MES'!B25</f>
        <v>B1500000107</v>
      </c>
      <c r="E177" s="156">
        <f>+'ENTRADA DEL MES'!C25</f>
        <v>45406</v>
      </c>
      <c r="F177" s="27">
        <f>+'ENTRADA DEL MES'!F25</f>
        <v>407100</v>
      </c>
      <c r="G177" s="130" t="s">
        <v>285</v>
      </c>
      <c r="H177" s="75"/>
      <c r="I177" s="132">
        <f t="shared" si="2"/>
        <v>407100</v>
      </c>
      <c r="J177" s="162" t="s">
        <v>217</v>
      </c>
      <c r="K177" s="109"/>
      <c r="L177" s="109"/>
      <c r="M177" s="109"/>
    </row>
    <row r="178" spans="2:13" ht="17.25" thickBot="1" x14ac:dyDescent="0.35">
      <c r="B178" s="122" t="str">
        <f>+'ENTRADA DEL MES'!D26</f>
        <v>ANIBAL SANCHEZ</v>
      </c>
      <c r="C178" s="122" t="str">
        <f>+'ENTRADA DEL MES'!E26</f>
        <v>SERVICIOS JURIDICOS</v>
      </c>
      <c r="D178" s="127" t="str">
        <f>+'ENTRADA DEL MES'!B26</f>
        <v>B1500000106</v>
      </c>
      <c r="E178" s="156">
        <f>+'ENTRADA DEL MES'!C26</f>
        <v>45406</v>
      </c>
      <c r="F178" s="27">
        <f>+'ENTRADA DEL MES'!F26</f>
        <v>403560</v>
      </c>
      <c r="G178" s="130" t="s">
        <v>285</v>
      </c>
      <c r="H178" s="75"/>
      <c r="I178" s="132">
        <f t="shared" si="2"/>
        <v>403560</v>
      </c>
      <c r="J178" s="162" t="s">
        <v>217</v>
      </c>
      <c r="K178" s="109"/>
      <c r="L178" s="109"/>
      <c r="M178" s="109"/>
    </row>
    <row r="179" spans="2:13" ht="17.25" thickBot="1" x14ac:dyDescent="0.35">
      <c r="B179" s="122" t="str">
        <f>+'ENTRADA DEL MES'!D27</f>
        <v>ANIBAL SANCHEZ</v>
      </c>
      <c r="C179" s="122" t="str">
        <f>+'ENTRADA DEL MES'!E27</f>
        <v>SERVICIOS JURIDICOS</v>
      </c>
      <c r="D179" s="127" t="str">
        <f>+'ENTRADA DEL MES'!B27</f>
        <v>B1500000104</v>
      </c>
      <c r="E179" s="156">
        <f>+'ENTRADA DEL MES'!C27</f>
        <v>45404</v>
      </c>
      <c r="F179" s="27">
        <f>+'ENTRADA DEL MES'!F27</f>
        <v>403560</v>
      </c>
      <c r="G179" s="130" t="s">
        <v>285</v>
      </c>
      <c r="H179" s="75"/>
      <c r="I179" s="132">
        <f t="shared" si="2"/>
        <v>403560</v>
      </c>
      <c r="J179" s="162" t="s">
        <v>217</v>
      </c>
      <c r="K179" s="109"/>
      <c r="L179" s="109"/>
      <c r="M179" s="109"/>
    </row>
    <row r="180" spans="2:13" ht="17.25" thickBot="1" x14ac:dyDescent="0.35">
      <c r="B180" s="122" t="str">
        <f>+'ENTRADA DEL MES'!D28</f>
        <v>ANIBAL SANCHEZ</v>
      </c>
      <c r="C180" s="122" t="str">
        <f>+'ENTRADA DEL MES'!E28</f>
        <v>SERVICIOS JURIDICOS</v>
      </c>
      <c r="D180" s="127" t="str">
        <f>+'ENTRADA DEL MES'!B28</f>
        <v>B1500000105</v>
      </c>
      <c r="E180" s="156">
        <f>+'ENTRADA DEL MES'!C28</f>
        <v>45404</v>
      </c>
      <c r="F180" s="27">
        <f>+'ENTRADA DEL MES'!F28</f>
        <v>400020</v>
      </c>
      <c r="G180" s="130" t="s">
        <v>285</v>
      </c>
      <c r="H180" s="75"/>
      <c r="I180" s="132">
        <f t="shared" si="2"/>
        <v>400020</v>
      </c>
      <c r="J180" s="162" t="s">
        <v>217</v>
      </c>
      <c r="K180" s="109"/>
      <c r="L180" s="109"/>
      <c r="M180" s="109"/>
    </row>
    <row r="181" spans="2:13" ht="17.25" thickBot="1" x14ac:dyDescent="0.35">
      <c r="B181" s="122" t="str">
        <f>+'ENTRADA DEL MES'!D29</f>
        <v>ANIBAL SANCHEZ</v>
      </c>
      <c r="C181" s="122" t="str">
        <f>+'ENTRADA DEL MES'!E29</f>
        <v>SERVICIOS JURIDICOS</v>
      </c>
      <c r="D181" s="127" t="str">
        <f>+'ENTRADA DEL MES'!B29</f>
        <v>B1500000108</v>
      </c>
      <c r="E181" s="156">
        <f>+'ENTRADA DEL MES'!C29</f>
        <v>45407</v>
      </c>
      <c r="F181" s="27">
        <f>+'ENTRADA DEL MES'!F29</f>
        <v>403560</v>
      </c>
      <c r="G181" s="130" t="s">
        <v>285</v>
      </c>
      <c r="H181" s="75"/>
      <c r="I181" s="132">
        <f t="shared" si="2"/>
        <v>403560</v>
      </c>
      <c r="J181" s="162" t="s">
        <v>217</v>
      </c>
      <c r="K181" s="109"/>
      <c r="L181" s="109"/>
      <c r="M181" s="109"/>
    </row>
    <row r="182" spans="2:13" ht="17.25" thickBot="1" x14ac:dyDescent="0.35">
      <c r="B182" s="122" t="str">
        <f>+'ENTRADA DEL MES'!D30</f>
        <v>ANIBAL SANCHEZ</v>
      </c>
      <c r="C182" s="122" t="str">
        <f>+'ENTRADA DEL MES'!E30</f>
        <v>SERVICIOS JURIDICOS</v>
      </c>
      <c r="D182" s="127" t="str">
        <f>+'ENTRADA DEL MES'!B30</f>
        <v>B1500000109</v>
      </c>
      <c r="E182" s="156">
        <f>+'ENTRADA DEL MES'!C30</f>
        <v>45408</v>
      </c>
      <c r="F182" s="27">
        <f>+'ENTRADA DEL MES'!F30</f>
        <v>400020</v>
      </c>
      <c r="G182" s="130" t="s">
        <v>285</v>
      </c>
      <c r="H182" s="75"/>
      <c r="I182" s="132">
        <f t="shared" si="2"/>
        <v>400020</v>
      </c>
      <c r="J182" s="162" t="s">
        <v>217</v>
      </c>
      <c r="K182" s="109"/>
      <c r="L182" s="109"/>
      <c r="M182" s="109"/>
    </row>
    <row r="183" spans="2:13" ht="17.25" thickBot="1" x14ac:dyDescent="0.35">
      <c r="B183" s="122" t="str">
        <f>+'ENTRADA DEL MES'!D31</f>
        <v>ANIBAL SANCHEZ</v>
      </c>
      <c r="C183" s="122" t="str">
        <f>+'ENTRADA DEL MES'!E31</f>
        <v>SERVICIOS JURIDICOS</v>
      </c>
      <c r="D183" s="127" t="str">
        <f>+'ENTRADA DEL MES'!B31</f>
        <v>B1500000111</v>
      </c>
      <c r="E183" s="156">
        <f>+'ENTRADA DEL MES'!C31</f>
        <v>45412</v>
      </c>
      <c r="F183" s="27">
        <f>+'ENTRADA DEL MES'!F31</f>
        <v>389400</v>
      </c>
      <c r="G183" s="130" t="s">
        <v>285</v>
      </c>
      <c r="H183" s="75"/>
      <c r="I183" s="132">
        <f t="shared" si="2"/>
        <v>389400</v>
      </c>
      <c r="J183" s="162" t="s">
        <v>217</v>
      </c>
      <c r="K183" s="109"/>
      <c r="L183" s="109"/>
      <c r="M183" s="109"/>
    </row>
    <row r="184" spans="2:13" ht="17.25" thickBot="1" x14ac:dyDescent="0.35">
      <c r="B184" s="122" t="str">
        <f>+'ENTRADA DEL MES'!D32</f>
        <v>CAPITAL DIESEL</v>
      </c>
      <c r="C184" s="122" t="str">
        <f>+'ENTRADA DEL MES'!E32</f>
        <v>INVENTARIO DE GASOIL</v>
      </c>
      <c r="D184" s="127" t="str">
        <f>+'ENTRADA DEL MES'!B32</f>
        <v>B1500000551</v>
      </c>
      <c r="E184" s="156">
        <f>+'ENTRADA DEL MES'!C32</f>
        <v>45408</v>
      </c>
      <c r="F184" s="27">
        <f>+'ENTRADA DEL MES'!F32</f>
        <v>717300</v>
      </c>
      <c r="G184" s="130" t="s">
        <v>285</v>
      </c>
      <c r="H184" s="75"/>
      <c r="I184" s="132">
        <f t="shared" si="2"/>
        <v>717300</v>
      </c>
      <c r="J184" s="162" t="s">
        <v>217</v>
      </c>
      <c r="K184" s="109"/>
      <c r="L184" s="109"/>
      <c r="M184" s="109"/>
    </row>
    <row r="185" spans="2:13" ht="17.25" thickBot="1" x14ac:dyDescent="0.35">
      <c r="B185" s="122" t="str">
        <f>+'ENTRADA DEL MES'!D33</f>
        <v>CORAASAN</v>
      </c>
      <c r="C185" s="122" t="str">
        <f>+'ENTRADA DEL MES'!E33</f>
        <v>AGUA</v>
      </c>
      <c r="D185" s="127" t="str">
        <f>+'ENTRADA DEL MES'!B33</f>
        <v>B1500032032</v>
      </c>
      <c r="E185" s="156">
        <f>+'ENTRADA DEL MES'!C33</f>
        <v>45387</v>
      </c>
      <c r="F185" s="27">
        <f>+'ENTRADA DEL MES'!F33</f>
        <v>5997</v>
      </c>
      <c r="G185" s="130" t="s">
        <v>285</v>
      </c>
      <c r="H185" s="75"/>
      <c r="I185" s="132">
        <f t="shared" si="2"/>
        <v>5997</v>
      </c>
      <c r="J185" s="162" t="s">
        <v>217</v>
      </c>
      <c r="K185" s="109"/>
      <c r="L185" s="109"/>
      <c r="M185" s="109"/>
    </row>
    <row r="186" spans="2:13" ht="17.25" thickBot="1" x14ac:dyDescent="0.35">
      <c r="B186" s="122" t="str">
        <f>+'ENTRADA DEL MES'!D34</f>
        <v>CORAASAN</v>
      </c>
      <c r="C186" s="122" t="str">
        <f>+'ENTRADA DEL MES'!E34</f>
        <v>AGUA</v>
      </c>
      <c r="D186" s="127" t="str">
        <f>+'ENTRADA DEL MES'!B34</f>
        <v>B1500032186</v>
      </c>
      <c r="E186" s="156">
        <f>+'ENTRADA DEL MES'!C34</f>
        <v>45387</v>
      </c>
      <c r="F186" s="27">
        <f>+'ENTRADA DEL MES'!F34</f>
        <v>143672</v>
      </c>
      <c r="G186" s="130" t="s">
        <v>285</v>
      </c>
      <c r="H186" s="75"/>
      <c r="I186" s="132">
        <f t="shared" si="2"/>
        <v>143672</v>
      </c>
      <c r="J186" s="162" t="s">
        <v>217</v>
      </c>
      <c r="K186" s="109"/>
      <c r="L186" s="109"/>
      <c r="M186" s="109"/>
    </row>
    <row r="187" spans="2:13" ht="17.25" thickBot="1" x14ac:dyDescent="0.35">
      <c r="B187" s="122" t="str">
        <f>+'ENTRADA DEL MES'!D35</f>
        <v>DAMIAN SERVICIOS GRAFICOS Y MAS</v>
      </c>
      <c r="C187" s="122" t="str">
        <f>+'ENTRADA DEL MES'!E35</f>
        <v>Inventario Materiales de Oficina</v>
      </c>
      <c r="D187" s="127" t="str">
        <f>+'ENTRADA DEL MES'!B35</f>
        <v>ENT-6</v>
      </c>
      <c r="E187" s="156">
        <f>+'ENTRADA DEL MES'!C35</f>
        <v>45398</v>
      </c>
      <c r="F187" s="27">
        <f>+'ENTRADA DEL MES'!F35</f>
        <v>617877.5</v>
      </c>
      <c r="G187" s="130" t="s">
        <v>285</v>
      </c>
      <c r="H187" s="157"/>
      <c r="I187" s="132">
        <f t="shared" si="2"/>
        <v>617877.5</v>
      </c>
      <c r="J187" s="162" t="s">
        <v>217</v>
      </c>
      <c r="K187" s="109"/>
      <c r="L187" s="109"/>
      <c r="M187" s="109"/>
    </row>
    <row r="188" spans="2:13" ht="17.25" thickBot="1" x14ac:dyDescent="0.35">
      <c r="B188" s="122" t="str">
        <f>+'ENTRADA DEL MES'!D36</f>
        <v>DARIO VELASQUEZ</v>
      </c>
      <c r="C188" s="122" t="str">
        <f>+'ENTRADA DEL MES'!E36</f>
        <v>SERVICIOS JURIDICOS</v>
      </c>
      <c r="D188" s="127" t="str">
        <f>+'ENTRADA DEL MES'!B36</f>
        <v>B1500000144</v>
      </c>
      <c r="E188" s="156">
        <f>+'ENTRADA DEL MES'!C36</f>
        <v>45407</v>
      </c>
      <c r="F188" s="27">
        <f>+'ENTRADA DEL MES'!F36</f>
        <v>38940</v>
      </c>
      <c r="G188" s="130" t="s">
        <v>285</v>
      </c>
      <c r="H188" s="157"/>
      <c r="I188" s="132">
        <f t="shared" si="2"/>
        <v>38940</v>
      </c>
      <c r="J188" s="162" t="s">
        <v>217</v>
      </c>
      <c r="K188" s="109"/>
      <c r="L188" s="109"/>
      <c r="M188" s="109"/>
    </row>
    <row r="189" spans="2:13" ht="17.25" thickBot="1" x14ac:dyDescent="0.35">
      <c r="B189" s="122" t="str">
        <f>+'ENTRADA DEL MES'!D37</f>
        <v>DIESEL EXTREMO</v>
      </c>
      <c r="C189" s="122" t="str">
        <f>+'ENTRADA DEL MES'!E37</f>
        <v>INVENTARIO DE GASOIL</v>
      </c>
      <c r="D189" s="127" t="str">
        <f>+'ENTRADA DEL MES'!B37</f>
        <v>B1500000486</v>
      </c>
      <c r="E189" s="156">
        <f>+'ENTRADA DEL MES'!C37</f>
        <v>45401</v>
      </c>
      <c r="F189" s="27">
        <f>+'ENTRADA DEL MES'!F37</f>
        <v>1673700</v>
      </c>
      <c r="G189" s="130" t="s">
        <v>285</v>
      </c>
      <c r="H189" s="157"/>
      <c r="I189" s="132">
        <f t="shared" si="2"/>
        <v>1673700</v>
      </c>
      <c r="J189" s="162" t="s">
        <v>217</v>
      </c>
      <c r="K189" s="109"/>
      <c r="L189" s="109"/>
      <c r="M189" s="109"/>
    </row>
    <row r="190" spans="2:13" ht="17.25" thickBot="1" x14ac:dyDescent="0.35">
      <c r="B190" s="122" t="str">
        <f>+'ENTRADA DEL MES'!D38</f>
        <v>DIESEL EXTREMO</v>
      </c>
      <c r="C190" s="122" t="str">
        <f>+'ENTRADA DEL MES'!E38</f>
        <v>INVENTARIO DE GASOIL</v>
      </c>
      <c r="D190" s="127" t="str">
        <f>+'ENTRADA DEL MES'!B38</f>
        <v>ENT-90</v>
      </c>
      <c r="E190" s="156">
        <f>+'ENTRADA DEL MES'!C38</f>
        <v>45406</v>
      </c>
      <c r="F190" s="27">
        <f>+'ENTRADA DEL MES'!F38</f>
        <v>1673700</v>
      </c>
      <c r="G190" s="130" t="s">
        <v>285</v>
      </c>
      <c r="H190" s="157"/>
      <c r="I190" s="132">
        <f t="shared" si="2"/>
        <v>1673700</v>
      </c>
      <c r="J190" s="162" t="s">
        <v>217</v>
      </c>
      <c r="K190" s="109"/>
      <c r="L190" s="109"/>
      <c r="M190" s="109"/>
    </row>
    <row r="191" spans="2:13" ht="17.25" thickBot="1" x14ac:dyDescent="0.35">
      <c r="B191" s="122" t="str">
        <f>+'ENTRADA DEL MES'!D39</f>
        <v>DIPSA</v>
      </c>
      <c r="C191" s="122" t="str">
        <f>+'ENTRADA DEL MES'!E39</f>
        <v>INVENTARIO DE GASOIL</v>
      </c>
      <c r="D191" s="127" t="str">
        <f>+'ENTRADA DEL MES'!B39</f>
        <v>B1500032178</v>
      </c>
      <c r="E191" s="156">
        <f>+'ENTRADA DEL MES'!C39</f>
        <v>45399</v>
      </c>
      <c r="F191" s="27">
        <f>+'ENTRADA DEL MES'!F39</f>
        <v>1673700</v>
      </c>
      <c r="G191" s="130" t="s">
        <v>285</v>
      </c>
      <c r="H191" s="157"/>
      <c r="I191" s="132">
        <f t="shared" si="2"/>
        <v>1673700</v>
      </c>
      <c r="J191" s="162" t="s">
        <v>217</v>
      </c>
      <c r="K191" s="109"/>
      <c r="L191" s="109"/>
      <c r="M191" s="109"/>
    </row>
    <row r="192" spans="2:13" ht="17.25" thickBot="1" x14ac:dyDescent="0.35">
      <c r="B192" s="122" t="str">
        <f>+'ENTRADA DEL MES'!D40</f>
        <v>DIPSA</v>
      </c>
      <c r="C192" s="122" t="str">
        <f>+'ENTRADA DEL MES'!E40</f>
        <v>INVENTARIO DE GASOIL</v>
      </c>
      <c r="D192" s="127" t="str">
        <f>+'ENTRADA DEL MES'!B40</f>
        <v>B1500032179</v>
      </c>
      <c r="E192" s="156">
        <f>+'ENTRADA DEL MES'!C40</f>
        <v>45399</v>
      </c>
      <c r="F192" s="27">
        <f>+'ENTRADA DEL MES'!F40</f>
        <v>1195500</v>
      </c>
      <c r="G192" s="130" t="s">
        <v>285</v>
      </c>
      <c r="H192" s="157"/>
      <c r="I192" s="132">
        <f t="shared" si="2"/>
        <v>1195500</v>
      </c>
      <c r="J192" s="162" t="s">
        <v>217</v>
      </c>
      <c r="K192" s="109"/>
      <c r="L192" s="109"/>
      <c r="M192" s="109"/>
    </row>
    <row r="193" spans="2:13" ht="17.25" thickBot="1" x14ac:dyDescent="0.35">
      <c r="B193" s="122" t="str">
        <f>+'ENTRADA DEL MES'!D41</f>
        <v>EDEESTE</v>
      </c>
      <c r="C193" s="122" t="str">
        <f>+'ENTRADA DEL MES'!E41</f>
        <v>ELECTRICIDAD</v>
      </c>
      <c r="D193" s="127" t="str">
        <f>+'ENTRADA DEL MES'!B41</f>
        <v>B1500326315</v>
      </c>
      <c r="E193" s="156">
        <f>+'ENTRADA DEL MES'!C41</f>
        <v>45399</v>
      </c>
      <c r="F193" s="27">
        <f>+'ENTRADA DEL MES'!F41</f>
        <v>866.56</v>
      </c>
      <c r="G193" s="130" t="s">
        <v>285</v>
      </c>
      <c r="H193" s="157"/>
      <c r="I193" s="132">
        <f t="shared" si="2"/>
        <v>866.56</v>
      </c>
      <c r="J193" s="162" t="s">
        <v>217</v>
      </c>
      <c r="K193" s="109"/>
      <c r="L193" s="109"/>
      <c r="M193" s="109"/>
    </row>
    <row r="194" spans="2:13" ht="17.25" thickBot="1" x14ac:dyDescent="0.35">
      <c r="B194" s="122" t="str">
        <f>+'ENTRADA DEL MES'!D42</f>
        <v>EDEESTE</v>
      </c>
      <c r="C194" s="122" t="str">
        <f>+'ENTRADA DEL MES'!E42</f>
        <v>ELECTRICIDAD</v>
      </c>
      <c r="D194" s="127" t="str">
        <f>+'ENTRADA DEL MES'!B42</f>
        <v>B1500330063</v>
      </c>
      <c r="E194" s="156">
        <f>+'ENTRADA DEL MES'!C42</f>
        <v>45404</v>
      </c>
      <c r="F194" s="27">
        <f>+'ENTRADA DEL MES'!F42</f>
        <v>36315.68</v>
      </c>
      <c r="G194" s="130" t="s">
        <v>285</v>
      </c>
      <c r="H194" s="157"/>
      <c r="I194" s="132">
        <f t="shared" si="2"/>
        <v>36315.68</v>
      </c>
      <c r="J194" s="162" t="s">
        <v>217</v>
      </c>
      <c r="K194" s="109"/>
      <c r="L194" s="109"/>
      <c r="M194" s="109"/>
    </row>
    <row r="195" spans="2:13" ht="17.25" thickBot="1" x14ac:dyDescent="0.35">
      <c r="B195" s="122" t="str">
        <f>+'ENTRADA DEL MES'!D43</f>
        <v>EDEESTE</v>
      </c>
      <c r="C195" s="122" t="str">
        <f>+'ENTRADA DEL MES'!E43</f>
        <v>ELECTRICIDAD</v>
      </c>
      <c r="D195" s="127" t="str">
        <f>+'ENTRADA DEL MES'!B43</f>
        <v>B1500329493</v>
      </c>
      <c r="E195" s="156">
        <f>+'ENTRADA DEL MES'!C43</f>
        <v>45401</v>
      </c>
      <c r="F195" s="27">
        <f>+'ENTRADA DEL MES'!F43</f>
        <v>41217.629999999997</v>
      </c>
      <c r="G195" s="130" t="s">
        <v>285</v>
      </c>
      <c r="H195" s="158"/>
      <c r="I195" s="132">
        <f t="shared" si="2"/>
        <v>41217.629999999997</v>
      </c>
      <c r="J195" s="162" t="s">
        <v>217</v>
      </c>
      <c r="K195" s="109"/>
      <c r="L195" s="109"/>
      <c r="M195" s="109"/>
    </row>
    <row r="196" spans="2:13" ht="17.25" thickBot="1" x14ac:dyDescent="0.35">
      <c r="B196" s="122" t="str">
        <f>+'ENTRADA DEL MES'!D44</f>
        <v>EDESUR</v>
      </c>
      <c r="C196" s="122" t="str">
        <f>+'ENTRADA DEL MES'!E44</f>
        <v>ELECTRICIDAD</v>
      </c>
      <c r="D196" s="127" t="str">
        <f>+'ENTRADA DEL MES'!B44</f>
        <v>B1500524078</v>
      </c>
      <c r="E196" s="156">
        <f>+'ENTRADA DEL MES'!C44</f>
        <v>45412</v>
      </c>
      <c r="F196" s="27">
        <f>+'ENTRADA DEL MES'!F44</f>
        <v>57442.61</v>
      </c>
      <c r="G196" s="130" t="s">
        <v>285</v>
      </c>
      <c r="H196" s="157"/>
      <c r="I196" s="132">
        <f t="shared" si="2"/>
        <v>57442.61</v>
      </c>
      <c r="J196" s="162" t="s">
        <v>217</v>
      </c>
      <c r="K196" s="109"/>
      <c r="L196" s="109"/>
      <c r="M196" s="109"/>
    </row>
    <row r="197" spans="2:13" ht="17.25" thickBot="1" x14ac:dyDescent="0.35">
      <c r="B197" s="122" t="str">
        <f>+'ENTRADA DEL MES'!D45</f>
        <v>EDESUR</v>
      </c>
      <c r="C197" s="122" t="str">
        <f>+'ENTRADA DEL MES'!E45</f>
        <v>ELECTRICIDAD</v>
      </c>
      <c r="D197" s="127" t="str">
        <f>+'ENTRADA DEL MES'!B45</f>
        <v>B1500524297</v>
      </c>
      <c r="E197" s="156">
        <f>+'ENTRADA DEL MES'!C45</f>
        <v>45412</v>
      </c>
      <c r="F197" s="27">
        <f>+'ENTRADA DEL MES'!F45</f>
        <v>121905.66</v>
      </c>
      <c r="G197" s="130" t="s">
        <v>285</v>
      </c>
      <c r="H197" s="157"/>
      <c r="I197" s="132">
        <f t="shared" si="2"/>
        <v>121905.66</v>
      </c>
      <c r="J197" s="162" t="s">
        <v>217</v>
      </c>
      <c r="K197" s="109"/>
      <c r="L197" s="109"/>
      <c r="M197" s="109"/>
    </row>
    <row r="198" spans="2:13" ht="17.25" thickBot="1" x14ac:dyDescent="0.35">
      <c r="B198" s="122" t="str">
        <f>+'ENTRADA DEL MES'!D46</f>
        <v>EDESUR</v>
      </c>
      <c r="C198" s="122" t="str">
        <f>+'ENTRADA DEL MES'!E46</f>
        <v>ELECTRICIDAD</v>
      </c>
      <c r="D198" s="127" t="str">
        <f>+'ENTRADA DEL MES'!B46</f>
        <v>B1500524301</v>
      </c>
      <c r="E198" s="156">
        <f>+'ENTRADA DEL MES'!C46</f>
        <v>45412</v>
      </c>
      <c r="F198" s="27">
        <f>+'ENTRADA DEL MES'!F46</f>
        <v>16903.03</v>
      </c>
      <c r="G198" s="130" t="s">
        <v>285</v>
      </c>
      <c r="H198" s="157"/>
      <c r="I198" s="132">
        <f t="shared" si="2"/>
        <v>16903.03</v>
      </c>
      <c r="J198" s="162" t="s">
        <v>217</v>
      </c>
      <c r="K198" s="109"/>
      <c r="L198" s="109"/>
      <c r="M198" s="109"/>
    </row>
    <row r="199" spans="2:13" ht="17.25" thickBot="1" x14ac:dyDescent="0.35">
      <c r="B199" s="122" t="str">
        <f>+'ENTRADA DEL MES'!D47</f>
        <v>EDESUR</v>
      </c>
      <c r="C199" s="122" t="str">
        <f>+'ENTRADA DEL MES'!E47</f>
        <v>ELECTRICIDAD</v>
      </c>
      <c r="D199" s="127" t="str">
        <f>+'ENTRADA DEL MES'!B47</f>
        <v>B1500524674</v>
      </c>
      <c r="E199" s="156">
        <f>+'ENTRADA DEL MES'!C47</f>
        <v>45412</v>
      </c>
      <c r="F199" s="27">
        <f>+'ENTRADA DEL MES'!F47</f>
        <v>705453.41</v>
      </c>
      <c r="G199" s="130" t="s">
        <v>285</v>
      </c>
      <c r="H199" s="157"/>
      <c r="I199" s="132">
        <f t="shared" si="2"/>
        <v>705453.41</v>
      </c>
      <c r="J199" s="162" t="s">
        <v>217</v>
      </c>
      <c r="K199" s="109"/>
      <c r="L199" s="109"/>
      <c r="M199" s="109"/>
    </row>
    <row r="200" spans="2:13" ht="17.25" thickBot="1" x14ac:dyDescent="0.35">
      <c r="B200" s="122" t="str">
        <f>+'ENTRADA DEL MES'!D48</f>
        <v>EDESUR</v>
      </c>
      <c r="C200" s="122" t="str">
        <f>+'ENTRADA DEL MES'!E48</f>
        <v>ELECTRICIDAD</v>
      </c>
      <c r="D200" s="127" t="str">
        <f>+'ENTRADA DEL MES'!B48</f>
        <v>B1500528020</v>
      </c>
      <c r="E200" s="156">
        <f>+'ENTRADA DEL MES'!C48</f>
        <v>45412</v>
      </c>
      <c r="F200" s="27">
        <f>+'ENTRADA DEL MES'!F48</f>
        <v>344.46</v>
      </c>
      <c r="G200" s="130" t="s">
        <v>285</v>
      </c>
      <c r="H200" s="157"/>
      <c r="I200" s="132">
        <f t="shared" si="2"/>
        <v>344.46</v>
      </c>
      <c r="J200" s="162" t="s">
        <v>217</v>
      </c>
      <c r="K200" s="109"/>
      <c r="L200" s="109"/>
      <c r="M200" s="109"/>
    </row>
    <row r="201" spans="2:13" ht="17.25" thickBot="1" x14ac:dyDescent="0.35">
      <c r="B201" s="122" t="str">
        <f>+'ENTRADA DEL MES'!D49</f>
        <v>EDESUR</v>
      </c>
      <c r="C201" s="122" t="str">
        <f>+'ENTRADA DEL MES'!E49</f>
        <v>ELECTRICIDAD</v>
      </c>
      <c r="D201" s="127" t="str">
        <f>+'ENTRADA DEL MES'!B49</f>
        <v>B1500528986</v>
      </c>
      <c r="E201" s="156">
        <f>+'ENTRADA DEL MES'!C49</f>
        <v>45412</v>
      </c>
      <c r="F201" s="27">
        <f>+'ENTRADA DEL MES'!F49</f>
        <v>1715.04</v>
      </c>
      <c r="G201" s="130" t="s">
        <v>285</v>
      </c>
      <c r="H201" s="157"/>
      <c r="I201" s="132">
        <f t="shared" si="2"/>
        <v>1715.04</v>
      </c>
      <c r="J201" s="162" t="s">
        <v>217</v>
      </c>
      <c r="K201" s="109"/>
      <c r="L201" s="109"/>
      <c r="M201" s="109"/>
    </row>
    <row r="202" spans="2:13" ht="17.25" thickBot="1" x14ac:dyDescent="0.35">
      <c r="B202" s="122" t="str">
        <f>+'ENTRADA DEL MES'!D50</f>
        <v>IMPRESORA V&amp;G SRL</v>
      </c>
      <c r="C202" s="122" t="str">
        <f>+'ENTRADA DEL MES'!E50</f>
        <v>Inventario Materiales de Oficina</v>
      </c>
      <c r="D202" s="127" t="str">
        <f>+'ENTRADA DEL MES'!B50</f>
        <v>ENT-9</v>
      </c>
      <c r="E202" s="156">
        <f>+'ENTRADA DEL MES'!C50</f>
        <v>45412</v>
      </c>
      <c r="F202" s="27">
        <f>+'ENTRADA DEL MES'!F50</f>
        <v>205320</v>
      </c>
      <c r="G202" s="130" t="s">
        <v>285</v>
      </c>
      <c r="H202" s="157"/>
      <c r="I202" s="132">
        <f t="shared" si="2"/>
        <v>205320</v>
      </c>
      <c r="J202" s="162" t="s">
        <v>217</v>
      </c>
      <c r="K202" s="109"/>
      <c r="L202" s="109"/>
      <c r="M202" s="109"/>
    </row>
    <row r="203" spans="2:13" ht="17.25" thickBot="1" x14ac:dyDescent="0.35">
      <c r="B203" s="122" t="str">
        <f>+'ENTRADA DEL MES'!D51</f>
        <v>INVERSIONES DIEMER SRL</v>
      </c>
      <c r="C203" s="122" t="str">
        <f>+'ENTRADA DEL MES'!E51</f>
        <v>Inventario Materiales de Oficina</v>
      </c>
      <c r="D203" s="127" t="str">
        <f>+'ENTRADA DEL MES'!B51</f>
        <v>ENT-8</v>
      </c>
      <c r="E203" s="156">
        <f>+'ENTRADA DEL MES'!C51</f>
        <v>45412</v>
      </c>
      <c r="F203" s="27">
        <f>+'ENTRADA DEL MES'!F51</f>
        <v>232792.76</v>
      </c>
      <c r="G203" s="130" t="s">
        <v>285</v>
      </c>
      <c r="H203" s="157"/>
      <c r="I203" s="132">
        <f t="shared" si="2"/>
        <v>232792.76</v>
      </c>
      <c r="J203" s="162" t="s">
        <v>217</v>
      </c>
      <c r="K203" s="109"/>
      <c r="L203" s="109"/>
      <c r="M203" s="109"/>
    </row>
    <row r="204" spans="2:13" ht="17.25" thickBot="1" x14ac:dyDescent="0.35">
      <c r="B204" s="122" t="str">
        <f>+'ENTRADA DEL MES'!D52</f>
        <v>JG DIESEL</v>
      </c>
      <c r="C204" s="122" t="str">
        <f>+'ENTRADA DEL MES'!E52</f>
        <v>INVENTARIO DE GASOIL</v>
      </c>
      <c r="D204" s="127" t="str">
        <f>+'ENTRADA DEL MES'!B52</f>
        <v>ENT-93</v>
      </c>
      <c r="E204" s="156">
        <f>+'ENTRADA DEL MES'!C52</f>
        <v>45412</v>
      </c>
      <c r="F204" s="27">
        <f>+'ENTRADA DEL MES'!F52</f>
        <v>2391000</v>
      </c>
      <c r="G204" s="130" t="s">
        <v>285</v>
      </c>
      <c r="H204" s="157"/>
      <c r="I204" s="132">
        <f t="shared" si="2"/>
        <v>2391000</v>
      </c>
      <c r="J204" s="162" t="s">
        <v>217</v>
      </c>
      <c r="K204" s="109"/>
      <c r="L204" s="109"/>
      <c r="M204" s="109"/>
    </row>
    <row r="205" spans="2:13" ht="17.25" thickBot="1" x14ac:dyDescent="0.35">
      <c r="B205" s="122" t="str">
        <f>+'ENTRADA DEL MES'!D53</f>
        <v>LABORATORIO ORBIS</v>
      </c>
      <c r="C205" s="122" t="str">
        <f>+'ENTRADA DEL MES'!E53</f>
        <v>LLENADO DE AGUA</v>
      </c>
      <c r="D205" s="127" t="str">
        <f>+'ENTRADA DEL MES'!B53</f>
        <v>ENT-5</v>
      </c>
      <c r="E205" s="156">
        <f>+'ENTRADA DEL MES'!C53</f>
        <v>45393</v>
      </c>
      <c r="F205" s="27">
        <f>+'ENTRADA DEL MES'!F53</f>
        <v>14535</v>
      </c>
      <c r="G205" s="130" t="s">
        <v>285</v>
      </c>
      <c r="H205" s="157"/>
      <c r="I205" s="132">
        <f t="shared" si="2"/>
        <v>14535</v>
      </c>
      <c r="J205" s="162" t="s">
        <v>217</v>
      </c>
      <c r="K205" s="109"/>
      <c r="L205" s="109"/>
      <c r="M205" s="109"/>
    </row>
    <row r="206" spans="2:13" ht="17.25" thickBot="1" x14ac:dyDescent="0.35">
      <c r="B206" s="122" t="str">
        <f>+'ENTRADA DEL MES'!D54</f>
        <v>MARIA ANTONIA TAVERAS</v>
      </c>
      <c r="C206" s="122" t="str">
        <f>+'ENTRADA DEL MES'!E54</f>
        <v>SERVICIOS JURIDICOS</v>
      </c>
      <c r="D206" s="127" t="str">
        <f>+'ENTRADA DEL MES'!B54</f>
        <v>B1500000025</v>
      </c>
      <c r="E206" s="156">
        <f>+'ENTRADA DEL MES'!C54</f>
        <v>45397</v>
      </c>
      <c r="F206" s="27">
        <f>+'ENTRADA DEL MES'!F54</f>
        <v>488520</v>
      </c>
      <c r="G206" s="130" t="s">
        <v>285</v>
      </c>
      <c r="H206" s="157"/>
      <c r="I206" s="132">
        <f t="shared" si="2"/>
        <v>488520</v>
      </c>
      <c r="J206" s="162" t="s">
        <v>217</v>
      </c>
      <c r="K206" s="109"/>
      <c r="L206" s="109"/>
      <c r="M206" s="109"/>
    </row>
    <row r="207" spans="2:13" ht="17.25" thickBot="1" x14ac:dyDescent="0.35">
      <c r="B207" s="122" t="str">
        <f>+'ENTRADA DEL MES'!D55</f>
        <v>MERCEDES BATISTA</v>
      </c>
      <c r="C207" s="122" t="str">
        <f>+'ENTRADA DEL MES'!E55</f>
        <v>SERVICIOS JURIDICOS</v>
      </c>
      <c r="D207" s="127" t="str">
        <f>+'ENTRADA DEL MES'!B55</f>
        <v>B1500000042</v>
      </c>
      <c r="E207" s="156">
        <f>+'ENTRADA DEL MES'!C55</f>
        <v>45397</v>
      </c>
      <c r="F207" s="27">
        <f>+'ENTRADA DEL MES'!F55</f>
        <v>148680</v>
      </c>
      <c r="G207" s="130" t="s">
        <v>285</v>
      </c>
      <c r="H207" s="157"/>
      <c r="I207" s="132">
        <f t="shared" si="2"/>
        <v>148680</v>
      </c>
      <c r="J207" s="162" t="s">
        <v>217</v>
      </c>
      <c r="K207" s="109"/>
      <c r="L207" s="109"/>
      <c r="M207" s="109"/>
    </row>
    <row r="208" spans="2:13" ht="17.25" thickBot="1" x14ac:dyDescent="0.35">
      <c r="B208" s="122" t="str">
        <f>+'ENTRADA DEL MES'!D56</f>
        <v>PETROMOVIL</v>
      </c>
      <c r="C208" s="122" t="str">
        <f>+'ENTRADA DEL MES'!E56</f>
        <v>INVENTARIO DE GASOLINA</v>
      </c>
      <c r="D208" s="127" t="str">
        <f>+'ENTRADA DEL MES'!B56</f>
        <v>B1500045662</v>
      </c>
      <c r="E208" s="156">
        <f>+'ENTRADA DEL MES'!C56</f>
        <v>45404</v>
      </c>
      <c r="F208" s="27">
        <f>+'ENTRADA DEL MES'!F56</f>
        <v>2320800</v>
      </c>
      <c r="G208" s="130" t="s">
        <v>285</v>
      </c>
      <c r="H208" s="157"/>
      <c r="I208" s="132">
        <f t="shared" ref="I208:I218" si="3">+F208-H208</f>
        <v>2320800</v>
      </c>
      <c r="J208" s="162" t="s">
        <v>217</v>
      </c>
      <c r="K208" s="109"/>
      <c r="L208" s="109"/>
      <c r="M208" s="109"/>
    </row>
    <row r="209" spans="2:18" ht="19.5" customHeight="1" thickBot="1" x14ac:dyDescent="0.35">
      <c r="B209" s="122" t="str">
        <f>+'ENTRADA DEL MES'!D57</f>
        <v>PRESTOL COMUNICACIONES</v>
      </c>
      <c r="C209" s="126" t="str">
        <f>+'ENTRADA DEL MES'!E57</f>
        <v>ALQUILER DE EQUIPO DE COMUNICACIÓN, TELECOMUNICACIONES Y SEÑALIZACION</v>
      </c>
      <c r="D209" s="127" t="str">
        <f>+'ENTRADA DEL MES'!B57</f>
        <v>B1500000019</v>
      </c>
      <c r="E209" s="156">
        <f>+'ENTRADA DEL MES'!C57</f>
        <v>45397</v>
      </c>
      <c r="F209" s="27">
        <f>+'ENTRADA DEL MES'!F57</f>
        <v>106200</v>
      </c>
      <c r="G209" s="130" t="s">
        <v>285</v>
      </c>
      <c r="H209" s="157"/>
      <c r="I209" s="132">
        <f t="shared" si="3"/>
        <v>106200</v>
      </c>
      <c r="J209" s="162" t="s">
        <v>217</v>
      </c>
      <c r="K209" s="109"/>
      <c r="L209" s="109"/>
      <c r="M209" s="109"/>
    </row>
    <row r="210" spans="2:18" ht="17.25" thickBot="1" x14ac:dyDescent="0.35">
      <c r="B210" s="122" t="str">
        <f>+'ENTRADA DEL MES'!D58</f>
        <v>ROSA ANTIGUA FERNADEZ</v>
      </c>
      <c r="C210" s="122" t="str">
        <f>+'ENTRADA DEL MES'!E58</f>
        <v>SERVICIOS JURIDICOS</v>
      </c>
      <c r="D210" s="127" t="str">
        <f>+'ENTRADA DEL MES'!B58</f>
        <v>B1500000164</v>
      </c>
      <c r="E210" s="156">
        <f>+'ENTRADA DEL MES'!C58</f>
        <v>45398</v>
      </c>
      <c r="F210" s="27">
        <f>+'ENTRADA DEL MES'!F58</f>
        <v>177000</v>
      </c>
      <c r="G210" s="130" t="s">
        <v>285</v>
      </c>
      <c r="H210" s="157"/>
      <c r="I210" s="132">
        <f t="shared" si="3"/>
        <v>177000</v>
      </c>
      <c r="J210" s="162" t="s">
        <v>217</v>
      </c>
      <c r="K210" s="109"/>
      <c r="L210" s="109"/>
      <c r="M210" s="109"/>
    </row>
    <row r="211" spans="2:18" ht="17.25" thickBot="1" x14ac:dyDescent="0.35">
      <c r="B211" s="122" t="str">
        <f>+'ENTRADA DEL MES'!D59</f>
        <v>RV DIESEL</v>
      </c>
      <c r="C211" s="122" t="str">
        <f>+'ENTRADA DEL MES'!E59</f>
        <v>INVENTARIO DE GASOIL</v>
      </c>
      <c r="D211" s="127" t="str">
        <f>+'ENTRADA DEL MES'!B59</f>
        <v xml:space="preserve">ENT-91 </v>
      </c>
      <c r="E211" s="156">
        <f>+'ENTRADA DEL MES'!C59</f>
        <v>45407</v>
      </c>
      <c r="F211" s="27">
        <f>+'ENTRADA DEL MES'!F59</f>
        <v>2391000</v>
      </c>
      <c r="G211" s="130" t="s">
        <v>285</v>
      </c>
      <c r="H211" s="157"/>
      <c r="I211" s="132">
        <f t="shared" si="3"/>
        <v>2391000</v>
      </c>
      <c r="J211" s="162" t="s">
        <v>217</v>
      </c>
      <c r="K211" s="109"/>
      <c r="L211" s="109"/>
      <c r="M211" s="109"/>
    </row>
    <row r="212" spans="2:18" ht="17.25" thickBot="1" x14ac:dyDescent="0.35">
      <c r="B212" s="122" t="str">
        <f>+'ENTRADA DEL MES'!D60</f>
        <v>RV DIESEL</v>
      </c>
      <c r="C212" s="122" t="str">
        <f>+'ENTRADA DEL MES'!E60</f>
        <v>INVENTARIO DE GASOIL</v>
      </c>
      <c r="D212" s="127" t="str">
        <f>+'ENTRADA DEL MES'!B60</f>
        <v>ENT-92</v>
      </c>
      <c r="E212" s="156">
        <f>+'ENTRADA DEL MES'!C60</f>
        <v>45407</v>
      </c>
      <c r="F212" s="27">
        <f>+'ENTRADA DEL MES'!F60</f>
        <v>239100</v>
      </c>
      <c r="G212" s="130" t="s">
        <v>285</v>
      </c>
      <c r="H212" s="157"/>
      <c r="I212" s="132">
        <f t="shared" si="3"/>
        <v>239100</v>
      </c>
      <c r="J212" s="162" t="s">
        <v>217</v>
      </c>
      <c r="K212" s="109"/>
      <c r="L212" s="109"/>
      <c r="M212" s="109"/>
      <c r="R212">
        <v>710598832.13999999</v>
      </c>
    </row>
    <row r="213" spans="2:18" ht="17.25" thickBot="1" x14ac:dyDescent="0.35">
      <c r="B213" s="122" t="str">
        <f>+'ENTRADA DEL MES'!D61</f>
        <v>SENASA</v>
      </c>
      <c r="C213" s="122" t="str">
        <f>+'ENTRADA DEL MES'!E61</f>
        <v>SEGURO DE VIDA</v>
      </c>
      <c r="D213" s="127" t="str">
        <f>+'ENTRADA DEL MES'!B61</f>
        <v>B1500011670</v>
      </c>
      <c r="E213" s="156">
        <f>+'ENTRADA DEL MES'!C61</f>
        <v>45401</v>
      </c>
      <c r="F213" s="27">
        <f>+'ENTRADA DEL MES'!F61</f>
        <v>564542</v>
      </c>
      <c r="G213" s="130" t="s">
        <v>285</v>
      </c>
      <c r="H213" s="157"/>
      <c r="I213" s="132">
        <f t="shared" si="3"/>
        <v>564542</v>
      </c>
      <c r="J213" s="162" t="s">
        <v>217</v>
      </c>
      <c r="K213" s="109"/>
      <c r="L213" s="109"/>
      <c r="M213" s="109"/>
    </row>
    <row r="214" spans="2:18" ht="17.25" thickBot="1" x14ac:dyDescent="0.35">
      <c r="B214" s="122" t="str">
        <f>+'ENTRADA DEL MES'!D62</f>
        <v>SIGMA</v>
      </c>
      <c r="C214" s="122" t="str">
        <f>+'ENTRADA DEL MES'!E62</f>
        <v>INVENTARIO DE GASOIL</v>
      </c>
      <c r="D214" s="127" t="str">
        <f>+'ENTRADA DEL MES'!B62</f>
        <v>B1500052105</v>
      </c>
      <c r="E214" s="156">
        <f>+'ENTRADA DEL MES'!C62</f>
        <v>45406</v>
      </c>
      <c r="F214" s="27">
        <f>+'ENTRADA DEL MES'!F62</f>
        <v>1912800</v>
      </c>
      <c r="G214" s="130" t="s">
        <v>285</v>
      </c>
      <c r="H214" s="157"/>
      <c r="I214" s="132">
        <f t="shared" si="3"/>
        <v>1912800</v>
      </c>
      <c r="J214" s="162" t="s">
        <v>217</v>
      </c>
      <c r="K214" s="109"/>
      <c r="L214" s="109"/>
      <c r="M214" s="109"/>
    </row>
    <row r="215" spans="2:18" ht="17.25" thickBot="1" x14ac:dyDescent="0.35">
      <c r="B215" s="122" t="str">
        <f>+'ENTRADA DEL MES'!D63</f>
        <v>SIGMA</v>
      </c>
      <c r="C215" s="122" t="str">
        <f>+'ENTRADA DEL MES'!E63</f>
        <v>INVENTARIO DE GASOIL</v>
      </c>
      <c r="D215" s="127" t="str">
        <f>+'ENTRADA DEL MES'!B63</f>
        <v>B1500052094</v>
      </c>
      <c r="E215" s="156">
        <f>+'ENTRADA DEL MES'!C63</f>
        <v>45406</v>
      </c>
      <c r="F215" s="27">
        <f>+'ENTRADA DEL MES'!F63</f>
        <v>1912800</v>
      </c>
      <c r="G215" s="130" t="s">
        <v>285</v>
      </c>
      <c r="I215" s="132">
        <f t="shared" si="3"/>
        <v>1912800</v>
      </c>
      <c r="J215" s="162" t="s">
        <v>217</v>
      </c>
      <c r="K215" s="109"/>
      <c r="L215" s="109"/>
      <c r="M215" s="109"/>
    </row>
    <row r="216" spans="2:18" ht="17.25" thickBot="1" x14ac:dyDescent="0.35">
      <c r="B216" s="122" t="str">
        <f>+'ENTRADA DEL MES'!D64</f>
        <v>SIGMA</v>
      </c>
      <c r="C216" s="122" t="str">
        <f>+'ENTRADA DEL MES'!E66</f>
        <v>INVENTARIO DE GASOIL</v>
      </c>
      <c r="D216" s="127" t="str">
        <f>+'ENTRADA DEL MES'!B64</f>
        <v>B1500052076</v>
      </c>
      <c r="E216" s="156">
        <f>+'ENTRADA DEL MES'!C64</f>
        <v>45385</v>
      </c>
      <c r="F216" s="27">
        <f>+'ENTRADA DEL MES'!F64</f>
        <v>2391000</v>
      </c>
      <c r="G216" s="130" t="s">
        <v>320</v>
      </c>
      <c r="I216" s="132">
        <f t="shared" si="3"/>
        <v>2391000</v>
      </c>
      <c r="J216" s="162" t="s">
        <v>217</v>
      </c>
      <c r="K216" s="109"/>
      <c r="L216" s="109"/>
      <c r="M216" s="109"/>
    </row>
    <row r="217" spans="2:18" ht="17.25" thickBot="1" x14ac:dyDescent="0.35">
      <c r="B217" s="122" t="str">
        <f>+'ENTRADA DEL MES'!D65</f>
        <v>SIGMA</v>
      </c>
      <c r="C217" s="122" t="s">
        <v>230</v>
      </c>
      <c r="D217" s="127" t="str">
        <f>+'ENTRADA DEL MES'!B65</f>
        <v>B1500052077</v>
      </c>
      <c r="E217" s="156">
        <f>+'ENTRADA DEL MES'!C65</f>
        <v>45384</v>
      </c>
      <c r="F217" s="27">
        <f>+'ENTRADA DEL MES'!F65</f>
        <v>2391000</v>
      </c>
      <c r="G217" s="130" t="s">
        <v>320</v>
      </c>
      <c r="I217" s="132">
        <f t="shared" si="3"/>
        <v>2391000</v>
      </c>
      <c r="J217" s="162" t="s">
        <v>217</v>
      </c>
      <c r="K217" s="109"/>
      <c r="L217" s="109"/>
      <c r="M217" s="109"/>
    </row>
    <row r="218" spans="2:18" x14ac:dyDescent="0.3">
      <c r="B218" s="122" t="str">
        <f>+'ENTRADA DEL MES'!D66</f>
        <v>YONA YONEL</v>
      </c>
      <c r="C218" s="122" t="s">
        <v>230</v>
      </c>
      <c r="D218" s="127" t="str">
        <f>+'ENTRADA DEL MES'!B66</f>
        <v>ENT-89</v>
      </c>
      <c r="E218" s="156">
        <f>+'ENTRADA DEL MES'!C66</f>
        <v>45406</v>
      </c>
      <c r="F218" s="27">
        <f>+'ENTRADA DEL MES'!F66</f>
        <v>1195500</v>
      </c>
      <c r="G218" s="130" t="s">
        <v>320</v>
      </c>
      <c r="I218" s="132">
        <f t="shared" si="3"/>
        <v>1195500</v>
      </c>
      <c r="J218" s="162" t="s">
        <v>217</v>
      </c>
      <c r="K218" s="109"/>
      <c r="L218" s="109"/>
      <c r="M218" s="109"/>
    </row>
    <row r="219" spans="2:18" s="105" customFormat="1" ht="19.5" thickBot="1" x14ac:dyDescent="0.3">
      <c r="B219" s="181" t="s">
        <v>222</v>
      </c>
      <c r="C219" s="182"/>
      <c r="D219" s="182"/>
      <c r="E219" s="182"/>
      <c r="F219" s="19">
        <f>SUM(F15:F218)</f>
        <v>1631570508.7110007</v>
      </c>
      <c r="G219" s="18"/>
      <c r="H219" s="18">
        <f>SUM(H15:H214)</f>
        <v>1063454741.72</v>
      </c>
      <c r="I219" s="20">
        <f>SUM(I15:I218)</f>
        <v>568115766.99099982</v>
      </c>
      <c r="J219" s="21"/>
      <c r="K219" s="104"/>
      <c r="L219" s="104"/>
      <c r="M219" s="104"/>
      <c r="N219" s="124">
        <f>+'[2]ENTRADA DEL MES'!$L$214</f>
        <v>77981785.210000008</v>
      </c>
    </row>
    <row r="220" spans="2:18" x14ac:dyDescent="0.3">
      <c r="I220" s="94"/>
      <c r="N220" s="15">
        <v>710598832.13999999</v>
      </c>
    </row>
    <row r="221" spans="2:18" x14ac:dyDescent="0.3">
      <c r="F221" s="15"/>
      <c r="I221" s="10"/>
      <c r="N221" s="15">
        <f>SUM(N219:N220)</f>
        <v>788580617.35000002</v>
      </c>
    </row>
    <row r="222" spans="2:18" x14ac:dyDescent="0.3">
      <c r="F222" s="15"/>
      <c r="I222" s="10"/>
      <c r="J222" s="15"/>
      <c r="N222" s="15">
        <f>+'[2]ENTRADA DEL MES'!$J$214</f>
        <v>214701256.56999993</v>
      </c>
    </row>
    <row r="223" spans="2:18" x14ac:dyDescent="0.3">
      <c r="F223" s="15"/>
      <c r="I223" s="16"/>
      <c r="J223" s="15"/>
      <c r="N223" s="15">
        <f>+N221-N222</f>
        <v>573879360.78000009</v>
      </c>
      <c r="O223" s="15">
        <f>+I219-N223</f>
        <v>-5763593.7890002728</v>
      </c>
    </row>
    <row r="224" spans="2:18" ht="22.5" x14ac:dyDescent="0.4">
      <c r="B224" s="123" t="s">
        <v>195</v>
      </c>
      <c r="C224" s="17"/>
      <c r="D224" s="183" t="s">
        <v>207</v>
      </c>
      <c r="E224" s="183"/>
      <c r="F224" s="107"/>
      <c r="G224" s="15"/>
      <c r="H224" s="184" t="s">
        <v>196</v>
      </c>
      <c r="I224" s="184"/>
      <c r="J224" s="184"/>
    </row>
    <row r="225" spans="2:10" ht="22.5" x14ac:dyDescent="0.4">
      <c r="B225" s="121" t="s">
        <v>235</v>
      </c>
      <c r="C225" s="9"/>
      <c r="D225" s="185" t="s">
        <v>228</v>
      </c>
      <c r="E225" s="185"/>
      <c r="F225" s="9"/>
      <c r="H225" s="186" t="s">
        <v>197</v>
      </c>
      <c r="I225" s="186"/>
      <c r="J225" s="186"/>
    </row>
    <row r="226" spans="2:10" ht="22.5" x14ac:dyDescent="0.4">
      <c r="B226" s="121" t="s">
        <v>236</v>
      </c>
      <c r="C226" s="9"/>
      <c r="D226" s="9" t="s">
        <v>229</v>
      </c>
      <c r="E226" s="9"/>
      <c r="F226" s="108"/>
      <c r="H226" s="186" t="s">
        <v>198</v>
      </c>
      <c r="I226" s="186"/>
      <c r="J226" s="186"/>
    </row>
  </sheetData>
  <sortState xmlns:xlrd2="http://schemas.microsoft.com/office/spreadsheetml/2017/richdata2" ref="B15:G153">
    <sortCondition ref="E15:E153"/>
  </sortState>
  <mergeCells count="10">
    <mergeCell ref="D224:E224"/>
    <mergeCell ref="H224:J224"/>
    <mergeCell ref="D225:E225"/>
    <mergeCell ref="H225:J225"/>
    <mergeCell ref="H226:J226"/>
    <mergeCell ref="B9:J9"/>
    <mergeCell ref="B10:J10"/>
    <mergeCell ref="B11:J11"/>
    <mergeCell ref="B12:J12"/>
    <mergeCell ref="B219:E219"/>
  </mergeCells>
  <phoneticPr fontId="13" type="noConversion"/>
  <pageMargins left="0.11811023622047245" right="0.11811023622047245" top="0.15748031496062992" bottom="0.55118110236220474" header="0.31496062992125984" footer="0.31496062992125984"/>
  <pageSetup scale="43" fitToHeight="0" orientation="portrait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285E-89A9-43D0-AB7E-F26A7169AEB8}">
  <dimension ref="A1:B12"/>
  <sheetViews>
    <sheetView workbookViewId="0">
      <selection activeCell="F23" sqref="F23"/>
    </sheetView>
  </sheetViews>
  <sheetFormatPr baseColWidth="10" defaultRowHeight="15" x14ac:dyDescent="0.25"/>
  <sheetData>
    <row r="1" spans="1:2" x14ac:dyDescent="0.25">
      <c r="A1" s="94">
        <v>47823</v>
      </c>
      <c r="B1" t="s">
        <v>323</v>
      </c>
    </row>
    <row r="2" spans="1:2" x14ac:dyDescent="0.25">
      <c r="A2" s="15">
        <f>+'CUENTA POR PAGAR GLOBAL'!F157</f>
        <v>15846</v>
      </c>
      <c r="B2" t="s">
        <v>324</v>
      </c>
    </row>
    <row r="3" spans="1:2" x14ac:dyDescent="0.25">
      <c r="A3" s="15">
        <f>+'CUENTA POR PAGAR GLOBAL'!F159</f>
        <v>13737</v>
      </c>
      <c r="B3" t="s">
        <v>325</v>
      </c>
    </row>
    <row r="4" spans="1:2" x14ac:dyDescent="0.25">
      <c r="A4" s="15">
        <f>+'CUENTA POR PAGAR GLOBAL'!F161</f>
        <v>16188</v>
      </c>
      <c r="B4" t="s">
        <v>326</v>
      </c>
    </row>
    <row r="5" spans="1:2" x14ac:dyDescent="0.25">
      <c r="A5" s="15">
        <f>+'CUENTA POR PAGAR GLOBAL'!F205</f>
        <v>14535</v>
      </c>
      <c r="B5" t="s">
        <v>327</v>
      </c>
    </row>
    <row r="6" spans="1:2" x14ac:dyDescent="0.25">
      <c r="A6" s="15">
        <v>15618</v>
      </c>
      <c r="B6" t="s">
        <v>328</v>
      </c>
    </row>
    <row r="7" spans="1:2" x14ac:dyDescent="0.25">
      <c r="A7" s="15">
        <f>SUM(A1:A6)</f>
        <v>123747</v>
      </c>
      <c r="B7" t="s">
        <v>329</v>
      </c>
    </row>
    <row r="8" spans="1:2" x14ac:dyDescent="0.25">
      <c r="A8" s="94">
        <v>171000</v>
      </c>
      <c r="B8" t="s">
        <v>330</v>
      </c>
    </row>
    <row r="9" spans="1:2" x14ac:dyDescent="0.25">
      <c r="A9" s="15">
        <f>+A8-A7</f>
        <v>47253</v>
      </c>
      <c r="B9" t="s">
        <v>331</v>
      </c>
    </row>
    <row r="12" spans="1:2" x14ac:dyDescent="0.25">
      <c r="A12" t="s">
        <v>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DD67-237A-448D-82E3-00F2B0434CAD}">
  <dimension ref="A1"/>
  <sheetViews>
    <sheetView workbookViewId="0">
      <selection activeCell="D11" sqref="D11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8AEF-500E-4F50-ACA4-1377679D4422}">
  <sheetPr>
    <pageSetUpPr fitToPage="1"/>
  </sheetPr>
  <dimension ref="B1:J232"/>
  <sheetViews>
    <sheetView topLeftCell="A220" zoomScale="80" zoomScaleNormal="80" workbookViewId="0">
      <selection activeCell="F205" sqref="F205"/>
    </sheetView>
  </sheetViews>
  <sheetFormatPr baseColWidth="10" defaultRowHeight="16.5" x14ac:dyDescent="0.3"/>
  <cols>
    <col min="1" max="1" width="4.85546875" style="7" customWidth="1"/>
    <col min="2" max="2" width="23.28515625" style="7" customWidth="1"/>
    <col min="3" max="3" width="12" style="7" customWidth="1"/>
    <col min="4" max="4" width="35.85546875" style="7" customWidth="1"/>
    <col min="5" max="5" width="38.7109375" style="7" customWidth="1"/>
    <col min="6" max="6" width="29.7109375" style="7" customWidth="1"/>
    <col min="7" max="7" width="22.42578125" style="7" customWidth="1"/>
    <col min="8" max="209" width="11.42578125" style="7"/>
    <col min="210" max="210" width="2" style="7" customWidth="1"/>
    <col min="211" max="211" width="11.7109375" style="7" customWidth="1"/>
    <col min="212" max="212" width="24.7109375" style="7" customWidth="1"/>
    <col min="213" max="213" width="15.5703125" style="7" customWidth="1"/>
    <col min="214" max="214" width="35.85546875" style="7" customWidth="1"/>
    <col min="215" max="215" width="8.140625" style="7" customWidth="1"/>
    <col min="216" max="216" width="23.140625" style="7" customWidth="1"/>
    <col min="217" max="217" width="17.140625" style="7" customWidth="1"/>
    <col min="218" max="218" width="25.7109375" style="7" customWidth="1"/>
    <col min="219" max="219" width="1.85546875" style="7" customWidth="1"/>
    <col min="220" max="465" width="11.42578125" style="7"/>
    <col min="466" max="466" width="2" style="7" customWidth="1"/>
    <col min="467" max="467" width="11.7109375" style="7" customWidth="1"/>
    <col min="468" max="468" width="24.7109375" style="7" customWidth="1"/>
    <col min="469" max="469" width="15.5703125" style="7" customWidth="1"/>
    <col min="470" max="470" width="35.85546875" style="7" customWidth="1"/>
    <col min="471" max="471" width="8.140625" style="7" customWidth="1"/>
    <col min="472" max="472" width="23.140625" style="7" customWidth="1"/>
    <col min="473" max="473" width="17.140625" style="7" customWidth="1"/>
    <col min="474" max="474" width="25.7109375" style="7" customWidth="1"/>
    <col min="475" max="475" width="1.85546875" style="7" customWidth="1"/>
    <col min="476" max="721" width="11.42578125" style="7"/>
    <col min="722" max="722" width="2" style="7" customWidth="1"/>
    <col min="723" max="723" width="11.7109375" style="7" customWidth="1"/>
    <col min="724" max="724" width="24.7109375" style="7" customWidth="1"/>
    <col min="725" max="725" width="15.5703125" style="7" customWidth="1"/>
    <col min="726" max="726" width="35.85546875" style="7" customWidth="1"/>
    <col min="727" max="727" width="8.140625" style="7" customWidth="1"/>
    <col min="728" max="728" width="23.140625" style="7" customWidth="1"/>
    <col min="729" max="729" width="17.140625" style="7" customWidth="1"/>
    <col min="730" max="730" width="25.7109375" style="7" customWidth="1"/>
    <col min="731" max="731" width="1.85546875" style="7" customWidth="1"/>
    <col min="732" max="977" width="11.42578125" style="7"/>
    <col min="978" max="978" width="2" style="7" customWidth="1"/>
    <col min="979" max="979" width="11.7109375" style="7" customWidth="1"/>
    <col min="980" max="980" width="24.7109375" style="7" customWidth="1"/>
    <col min="981" max="981" width="15.5703125" style="7" customWidth="1"/>
    <col min="982" max="982" width="35.85546875" style="7" customWidth="1"/>
    <col min="983" max="983" width="8.140625" style="7" customWidth="1"/>
    <col min="984" max="984" width="23.140625" style="7" customWidth="1"/>
    <col min="985" max="985" width="17.140625" style="7" customWidth="1"/>
    <col min="986" max="986" width="25.7109375" style="7" customWidth="1"/>
    <col min="987" max="987" width="1.85546875" style="7" customWidth="1"/>
    <col min="988" max="1233" width="11.42578125" style="7"/>
    <col min="1234" max="1234" width="2" style="7" customWidth="1"/>
    <col min="1235" max="1235" width="11.7109375" style="7" customWidth="1"/>
    <col min="1236" max="1236" width="24.7109375" style="7" customWidth="1"/>
    <col min="1237" max="1237" width="15.5703125" style="7" customWidth="1"/>
    <col min="1238" max="1238" width="35.85546875" style="7" customWidth="1"/>
    <col min="1239" max="1239" width="8.140625" style="7" customWidth="1"/>
    <col min="1240" max="1240" width="23.140625" style="7" customWidth="1"/>
    <col min="1241" max="1241" width="17.140625" style="7" customWidth="1"/>
    <col min="1242" max="1242" width="25.7109375" style="7" customWidth="1"/>
    <col min="1243" max="1243" width="1.85546875" style="7" customWidth="1"/>
    <col min="1244" max="1489" width="11.42578125" style="7"/>
    <col min="1490" max="1490" width="2" style="7" customWidth="1"/>
    <col min="1491" max="1491" width="11.7109375" style="7" customWidth="1"/>
    <col min="1492" max="1492" width="24.7109375" style="7" customWidth="1"/>
    <col min="1493" max="1493" width="15.5703125" style="7" customWidth="1"/>
    <col min="1494" max="1494" width="35.85546875" style="7" customWidth="1"/>
    <col min="1495" max="1495" width="8.140625" style="7" customWidth="1"/>
    <col min="1496" max="1496" width="23.140625" style="7" customWidth="1"/>
    <col min="1497" max="1497" width="17.140625" style="7" customWidth="1"/>
    <col min="1498" max="1498" width="25.7109375" style="7" customWidth="1"/>
    <col min="1499" max="1499" width="1.85546875" style="7" customWidth="1"/>
    <col min="1500" max="1745" width="11.42578125" style="7"/>
    <col min="1746" max="1746" width="2" style="7" customWidth="1"/>
    <col min="1747" max="1747" width="11.7109375" style="7" customWidth="1"/>
    <col min="1748" max="1748" width="24.7109375" style="7" customWidth="1"/>
    <col min="1749" max="1749" width="15.5703125" style="7" customWidth="1"/>
    <col min="1750" max="1750" width="35.85546875" style="7" customWidth="1"/>
    <col min="1751" max="1751" width="8.140625" style="7" customWidth="1"/>
    <col min="1752" max="1752" width="23.140625" style="7" customWidth="1"/>
    <col min="1753" max="1753" width="17.140625" style="7" customWidth="1"/>
    <col min="1754" max="1754" width="25.7109375" style="7" customWidth="1"/>
    <col min="1755" max="1755" width="1.85546875" style="7" customWidth="1"/>
    <col min="1756" max="2001" width="11.42578125" style="7"/>
    <col min="2002" max="2002" width="2" style="7" customWidth="1"/>
    <col min="2003" max="2003" width="11.7109375" style="7" customWidth="1"/>
    <col min="2004" max="2004" width="24.7109375" style="7" customWidth="1"/>
    <col min="2005" max="2005" width="15.5703125" style="7" customWidth="1"/>
    <col min="2006" max="2006" width="35.85546875" style="7" customWidth="1"/>
    <col min="2007" max="2007" width="8.140625" style="7" customWidth="1"/>
    <col min="2008" max="2008" width="23.140625" style="7" customWidth="1"/>
    <col min="2009" max="2009" width="17.140625" style="7" customWidth="1"/>
    <col min="2010" max="2010" width="25.7109375" style="7" customWidth="1"/>
    <col min="2011" max="2011" width="1.85546875" style="7" customWidth="1"/>
    <col min="2012" max="2257" width="11.42578125" style="7"/>
    <col min="2258" max="2258" width="2" style="7" customWidth="1"/>
    <col min="2259" max="2259" width="11.7109375" style="7" customWidth="1"/>
    <col min="2260" max="2260" width="24.7109375" style="7" customWidth="1"/>
    <col min="2261" max="2261" width="15.5703125" style="7" customWidth="1"/>
    <col min="2262" max="2262" width="35.85546875" style="7" customWidth="1"/>
    <col min="2263" max="2263" width="8.140625" style="7" customWidth="1"/>
    <col min="2264" max="2264" width="23.140625" style="7" customWidth="1"/>
    <col min="2265" max="2265" width="17.140625" style="7" customWidth="1"/>
    <col min="2266" max="2266" width="25.7109375" style="7" customWidth="1"/>
    <col min="2267" max="2267" width="1.85546875" style="7" customWidth="1"/>
    <col min="2268" max="2513" width="11.42578125" style="7"/>
    <col min="2514" max="2514" width="2" style="7" customWidth="1"/>
    <col min="2515" max="2515" width="11.7109375" style="7" customWidth="1"/>
    <col min="2516" max="2516" width="24.7109375" style="7" customWidth="1"/>
    <col min="2517" max="2517" width="15.5703125" style="7" customWidth="1"/>
    <col min="2518" max="2518" width="35.85546875" style="7" customWidth="1"/>
    <col min="2519" max="2519" width="8.140625" style="7" customWidth="1"/>
    <col min="2520" max="2520" width="23.140625" style="7" customWidth="1"/>
    <col min="2521" max="2521" width="17.140625" style="7" customWidth="1"/>
    <col min="2522" max="2522" width="25.7109375" style="7" customWidth="1"/>
    <col min="2523" max="2523" width="1.85546875" style="7" customWidth="1"/>
    <col min="2524" max="2769" width="11.42578125" style="7"/>
    <col min="2770" max="2770" width="2" style="7" customWidth="1"/>
    <col min="2771" max="2771" width="11.7109375" style="7" customWidth="1"/>
    <col min="2772" max="2772" width="24.7109375" style="7" customWidth="1"/>
    <col min="2773" max="2773" width="15.5703125" style="7" customWidth="1"/>
    <col min="2774" max="2774" width="35.85546875" style="7" customWidth="1"/>
    <col min="2775" max="2775" width="8.140625" style="7" customWidth="1"/>
    <col min="2776" max="2776" width="23.140625" style="7" customWidth="1"/>
    <col min="2777" max="2777" width="17.140625" style="7" customWidth="1"/>
    <col min="2778" max="2778" width="25.7109375" style="7" customWidth="1"/>
    <col min="2779" max="2779" width="1.85546875" style="7" customWidth="1"/>
    <col min="2780" max="3025" width="11.42578125" style="7"/>
    <col min="3026" max="3026" width="2" style="7" customWidth="1"/>
    <col min="3027" max="3027" width="11.7109375" style="7" customWidth="1"/>
    <col min="3028" max="3028" width="24.7109375" style="7" customWidth="1"/>
    <col min="3029" max="3029" width="15.5703125" style="7" customWidth="1"/>
    <col min="3030" max="3030" width="35.85546875" style="7" customWidth="1"/>
    <col min="3031" max="3031" width="8.140625" style="7" customWidth="1"/>
    <col min="3032" max="3032" width="23.140625" style="7" customWidth="1"/>
    <col min="3033" max="3033" width="17.140625" style="7" customWidth="1"/>
    <col min="3034" max="3034" width="25.7109375" style="7" customWidth="1"/>
    <col min="3035" max="3035" width="1.85546875" style="7" customWidth="1"/>
    <col min="3036" max="3281" width="11.42578125" style="7"/>
    <col min="3282" max="3282" width="2" style="7" customWidth="1"/>
    <col min="3283" max="3283" width="11.7109375" style="7" customWidth="1"/>
    <col min="3284" max="3284" width="24.7109375" style="7" customWidth="1"/>
    <col min="3285" max="3285" width="15.5703125" style="7" customWidth="1"/>
    <col min="3286" max="3286" width="35.85546875" style="7" customWidth="1"/>
    <col min="3287" max="3287" width="8.140625" style="7" customWidth="1"/>
    <col min="3288" max="3288" width="23.140625" style="7" customWidth="1"/>
    <col min="3289" max="3289" width="17.140625" style="7" customWidth="1"/>
    <col min="3290" max="3290" width="25.7109375" style="7" customWidth="1"/>
    <col min="3291" max="3291" width="1.85546875" style="7" customWidth="1"/>
    <col min="3292" max="3537" width="11.42578125" style="7"/>
    <col min="3538" max="3538" width="2" style="7" customWidth="1"/>
    <col min="3539" max="3539" width="11.7109375" style="7" customWidth="1"/>
    <col min="3540" max="3540" width="24.7109375" style="7" customWidth="1"/>
    <col min="3541" max="3541" width="15.5703125" style="7" customWidth="1"/>
    <col min="3542" max="3542" width="35.85546875" style="7" customWidth="1"/>
    <col min="3543" max="3543" width="8.140625" style="7" customWidth="1"/>
    <col min="3544" max="3544" width="23.140625" style="7" customWidth="1"/>
    <col min="3545" max="3545" width="17.140625" style="7" customWidth="1"/>
    <col min="3546" max="3546" width="25.7109375" style="7" customWidth="1"/>
    <col min="3547" max="3547" width="1.85546875" style="7" customWidth="1"/>
    <col min="3548" max="3793" width="11.42578125" style="7"/>
    <col min="3794" max="3794" width="2" style="7" customWidth="1"/>
    <col min="3795" max="3795" width="11.7109375" style="7" customWidth="1"/>
    <col min="3796" max="3796" width="24.7109375" style="7" customWidth="1"/>
    <col min="3797" max="3797" width="15.5703125" style="7" customWidth="1"/>
    <col min="3798" max="3798" width="35.85546875" style="7" customWidth="1"/>
    <col min="3799" max="3799" width="8.140625" style="7" customWidth="1"/>
    <col min="3800" max="3800" width="23.140625" style="7" customWidth="1"/>
    <col min="3801" max="3801" width="17.140625" style="7" customWidth="1"/>
    <col min="3802" max="3802" width="25.7109375" style="7" customWidth="1"/>
    <col min="3803" max="3803" width="1.85546875" style="7" customWidth="1"/>
    <col min="3804" max="4049" width="11.42578125" style="7"/>
    <col min="4050" max="4050" width="2" style="7" customWidth="1"/>
    <col min="4051" max="4051" width="11.7109375" style="7" customWidth="1"/>
    <col min="4052" max="4052" width="24.7109375" style="7" customWidth="1"/>
    <col min="4053" max="4053" width="15.5703125" style="7" customWidth="1"/>
    <col min="4054" max="4054" width="35.85546875" style="7" customWidth="1"/>
    <col min="4055" max="4055" width="8.140625" style="7" customWidth="1"/>
    <col min="4056" max="4056" width="23.140625" style="7" customWidth="1"/>
    <col min="4057" max="4057" width="17.140625" style="7" customWidth="1"/>
    <col min="4058" max="4058" width="25.7109375" style="7" customWidth="1"/>
    <col min="4059" max="4059" width="1.85546875" style="7" customWidth="1"/>
    <col min="4060" max="4305" width="11.42578125" style="7"/>
    <col min="4306" max="4306" width="2" style="7" customWidth="1"/>
    <col min="4307" max="4307" width="11.7109375" style="7" customWidth="1"/>
    <col min="4308" max="4308" width="24.7109375" style="7" customWidth="1"/>
    <col min="4309" max="4309" width="15.5703125" style="7" customWidth="1"/>
    <col min="4310" max="4310" width="35.85546875" style="7" customWidth="1"/>
    <col min="4311" max="4311" width="8.140625" style="7" customWidth="1"/>
    <col min="4312" max="4312" width="23.140625" style="7" customWidth="1"/>
    <col min="4313" max="4313" width="17.140625" style="7" customWidth="1"/>
    <col min="4314" max="4314" width="25.7109375" style="7" customWidth="1"/>
    <col min="4315" max="4315" width="1.85546875" style="7" customWidth="1"/>
    <col min="4316" max="4561" width="11.42578125" style="7"/>
    <col min="4562" max="4562" width="2" style="7" customWidth="1"/>
    <col min="4563" max="4563" width="11.7109375" style="7" customWidth="1"/>
    <col min="4564" max="4564" width="24.7109375" style="7" customWidth="1"/>
    <col min="4565" max="4565" width="15.5703125" style="7" customWidth="1"/>
    <col min="4566" max="4566" width="35.85546875" style="7" customWidth="1"/>
    <col min="4567" max="4567" width="8.140625" style="7" customWidth="1"/>
    <col min="4568" max="4568" width="23.140625" style="7" customWidth="1"/>
    <col min="4569" max="4569" width="17.140625" style="7" customWidth="1"/>
    <col min="4570" max="4570" width="25.7109375" style="7" customWidth="1"/>
    <col min="4571" max="4571" width="1.85546875" style="7" customWidth="1"/>
    <col min="4572" max="4817" width="11.42578125" style="7"/>
    <col min="4818" max="4818" width="2" style="7" customWidth="1"/>
    <col min="4819" max="4819" width="11.7109375" style="7" customWidth="1"/>
    <col min="4820" max="4820" width="24.7109375" style="7" customWidth="1"/>
    <col min="4821" max="4821" width="15.5703125" style="7" customWidth="1"/>
    <col min="4822" max="4822" width="35.85546875" style="7" customWidth="1"/>
    <col min="4823" max="4823" width="8.140625" style="7" customWidth="1"/>
    <col min="4824" max="4824" width="23.140625" style="7" customWidth="1"/>
    <col min="4825" max="4825" width="17.140625" style="7" customWidth="1"/>
    <col min="4826" max="4826" width="25.7109375" style="7" customWidth="1"/>
    <col min="4827" max="4827" width="1.85546875" style="7" customWidth="1"/>
    <col min="4828" max="5073" width="11.42578125" style="7"/>
    <col min="5074" max="5074" width="2" style="7" customWidth="1"/>
    <col min="5075" max="5075" width="11.7109375" style="7" customWidth="1"/>
    <col min="5076" max="5076" width="24.7109375" style="7" customWidth="1"/>
    <col min="5077" max="5077" width="15.5703125" style="7" customWidth="1"/>
    <col min="5078" max="5078" width="35.85546875" style="7" customWidth="1"/>
    <col min="5079" max="5079" width="8.140625" style="7" customWidth="1"/>
    <col min="5080" max="5080" width="23.140625" style="7" customWidth="1"/>
    <col min="5081" max="5081" width="17.140625" style="7" customWidth="1"/>
    <col min="5082" max="5082" width="25.7109375" style="7" customWidth="1"/>
    <col min="5083" max="5083" width="1.85546875" style="7" customWidth="1"/>
    <col min="5084" max="5329" width="11.42578125" style="7"/>
    <col min="5330" max="5330" width="2" style="7" customWidth="1"/>
    <col min="5331" max="5331" width="11.7109375" style="7" customWidth="1"/>
    <col min="5332" max="5332" width="24.7109375" style="7" customWidth="1"/>
    <col min="5333" max="5333" width="15.5703125" style="7" customWidth="1"/>
    <col min="5334" max="5334" width="35.85546875" style="7" customWidth="1"/>
    <col min="5335" max="5335" width="8.140625" style="7" customWidth="1"/>
    <col min="5336" max="5336" width="23.140625" style="7" customWidth="1"/>
    <col min="5337" max="5337" width="17.140625" style="7" customWidth="1"/>
    <col min="5338" max="5338" width="25.7109375" style="7" customWidth="1"/>
    <col min="5339" max="5339" width="1.85546875" style="7" customWidth="1"/>
    <col min="5340" max="5585" width="11.42578125" style="7"/>
    <col min="5586" max="5586" width="2" style="7" customWidth="1"/>
    <col min="5587" max="5587" width="11.7109375" style="7" customWidth="1"/>
    <col min="5588" max="5588" width="24.7109375" style="7" customWidth="1"/>
    <col min="5589" max="5589" width="15.5703125" style="7" customWidth="1"/>
    <col min="5590" max="5590" width="35.85546875" style="7" customWidth="1"/>
    <col min="5591" max="5591" width="8.140625" style="7" customWidth="1"/>
    <col min="5592" max="5592" width="23.140625" style="7" customWidth="1"/>
    <col min="5593" max="5593" width="17.140625" style="7" customWidth="1"/>
    <col min="5594" max="5594" width="25.7109375" style="7" customWidth="1"/>
    <col min="5595" max="5595" width="1.85546875" style="7" customWidth="1"/>
    <col min="5596" max="5841" width="11.42578125" style="7"/>
    <col min="5842" max="5842" width="2" style="7" customWidth="1"/>
    <col min="5843" max="5843" width="11.7109375" style="7" customWidth="1"/>
    <col min="5844" max="5844" width="24.7109375" style="7" customWidth="1"/>
    <col min="5845" max="5845" width="15.5703125" style="7" customWidth="1"/>
    <col min="5846" max="5846" width="35.85546875" style="7" customWidth="1"/>
    <col min="5847" max="5847" width="8.140625" style="7" customWidth="1"/>
    <col min="5848" max="5848" width="23.140625" style="7" customWidth="1"/>
    <col min="5849" max="5849" width="17.140625" style="7" customWidth="1"/>
    <col min="5850" max="5850" width="25.7109375" style="7" customWidth="1"/>
    <col min="5851" max="5851" width="1.85546875" style="7" customWidth="1"/>
    <col min="5852" max="6097" width="11.42578125" style="7"/>
    <col min="6098" max="6098" width="2" style="7" customWidth="1"/>
    <col min="6099" max="6099" width="11.7109375" style="7" customWidth="1"/>
    <col min="6100" max="6100" width="24.7109375" style="7" customWidth="1"/>
    <col min="6101" max="6101" width="15.5703125" style="7" customWidth="1"/>
    <col min="6102" max="6102" width="35.85546875" style="7" customWidth="1"/>
    <col min="6103" max="6103" width="8.140625" style="7" customWidth="1"/>
    <col min="6104" max="6104" width="23.140625" style="7" customWidth="1"/>
    <col min="6105" max="6105" width="17.140625" style="7" customWidth="1"/>
    <col min="6106" max="6106" width="25.7109375" style="7" customWidth="1"/>
    <col min="6107" max="6107" width="1.85546875" style="7" customWidth="1"/>
    <col min="6108" max="6353" width="11.42578125" style="7"/>
    <col min="6354" max="6354" width="2" style="7" customWidth="1"/>
    <col min="6355" max="6355" width="11.7109375" style="7" customWidth="1"/>
    <col min="6356" max="6356" width="24.7109375" style="7" customWidth="1"/>
    <col min="6357" max="6357" width="15.5703125" style="7" customWidth="1"/>
    <col min="6358" max="6358" width="35.85546875" style="7" customWidth="1"/>
    <col min="6359" max="6359" width="8.140625" style="7" customWidth="1"/>
    <col min="6360" max="6360" width="23.140625" style="7" customWidth="1"/>
    <col min="6361" max="6361" width="17.140625" style="7" customWidth="1"/>
    <col min="6362" max="6362" width="25.7109375" style="7" customWidth="1"/>
    <col min="6363" max="6363" width="1.85546875" style="7" customWidth="1"/>
    <col min="6364" max="6609" width="11.42578125" style="7"/>
    <col min="6610" max="6610" width="2" style="7" customWidth="1"/>
    <col min="6611" max="6611" width="11.7109375" style="7" customWidth="1"/>
    <col min="6612" max="6612" width="24.7109375" style="7" customWidth="1"/>
    <col min="6613" max="6613" width="15.5703125" style="7" customWidth="1"/>
    <col min="6614" max="6614" width="35.85546875" style="7" customWidth="1"/>
    <col min="6615" max="6615" width="8.140625" style="7" customWidth="1"/>
    <col min="6616" max="6616" width="23.140625" style="7" customWidth="1"/>
    <col min="6617" max="6617" width="17.140625" style="7" customWidth="1"/>
    <col min="6618" max="6618" width="25.7109375" style="7" customWidth="1"/>
    <col min="6619" max="6619" width="1.85546875" style="7" customWidth="1"/>
    <col min="6620" max="6865" width="11.42578125" style="7"/>
    <col min="6866" max="6866" width="2" style="7" customWidth="1"/>
    <col min="6867" max="6867" width="11.7109375" style="7" customWidth="1"/>
    <col min="6868" max="6868" width="24.7109375" style="7" customWidth="1"/>
    <col min="6869" max="6869" width="15.5703125" style="7" customWidth="1"/>
    <col min="6870" max="6870" width="35.85546875" style="7" customWidth="1"/>
    <col min="6871" max="6871" width="8.140625" style="7" customWidth="1"/>
    <col min="6872" max="6872" width="23.140625" style="7" customWidth="1"/>
    <col min="6873" max="6873" width="17.140625" style="7" customWidth="1"/>
    <col min="6874" max="6874" width="25.7109375" style="7" customWidth="1"/>
    <col min="6875" max="6875" width="1.85546875" style="7" customWidth="1"/>
    <col min="6876" max="7121" width="11.42578125" style="7"/>
    <col min="7122" max="7122" width="2" style="7" customWidth="1"/>
    <col min="7123" max="7123" width="11.7109375" style="7" customWidth="1"/>
    <col min="7124" max="7124" width="24.7109375" style="7" customWidth="1"/>
    <col min="7125" max="7125" width="15.5703125" style="7" customWidth="1"/>
    <col min="7126" max="7126" width="35.85546875" style="7" customWidth="1"/>
    <col min="7127" max="7127" width="8.140625" style="7" customWidth="1"/>
    <col min="7128" max="7128" width="23.140625" style="7" customWidth="1"/>
    <col min="7129" max="7129" width="17.140625" style="7" customWidth="1"/>
    <col min="7130" max="7130" width="25.7109375" style="7" customWidth="1"/>
    <col min="7131" max="7131" width="1.85546875" style="7" customWidth="1"/>
    <col min="7132" max="7377" width="11.42578125" style="7"/>
    <col min="7378" max="7378" width="2" style="7" customWidth="1"/>
    <col min="7379" max="7379" width="11.7109375" style="7" customWidth="1"/>
    <col min="7380" max="7380" width="24.7109375" style="7" customWidth="1"/>
    <col min="7381" max="7381" width="15.5703125" style="7" customWidth="1"/>
    <col min="7382" max="7382" width="35.85546875" style="7" customWidth="1"/>
    <col min="7383" max="7383" width="8.140625" style="7" customWidth="1"/>
    <col min="7384" max="7384" width="23.140625" style="7" customWidth="1"/>
    <col min="7385" max="7385" width="17.140625" style="7" customWidth="1"/>
    <col min="7386" max="7386" width="25.7109375" style="7" customWidth="1"/>
    <col min="7387" max="7387" width="1.85546875" style="7" customWidth="1"/>
    <col min="7388" max="7633" width="11.42578125" style="7"/>
    <col min="7634" max="7634" width="2" style="7" customWidth="1"/>
    <col min="7635" max="7635" width="11.7109375" style="7" customWidth="1"/>
    <col min="7636" max="7636" width="24.7109375" style="7" customWidth="1"/>
    <col min="7637" max="7637" width="15.5703125" style="7" customWidth="1"/>
    <col min="7638" max="7638" width="35.85546875" style="7" customWidth="1"/>
    <col min="7639" max="7639" width="8.140625" style="7" customWidth="1"/>
    <col min="7640" max="7640" width="23.140625" style="7" customWidth="1"/>
    <col min="7641" max="7641" width="17.140625" style="7" customWidth="1"/>
    <col min="7642" max="7642" width="25.7109375" style="7" customWidth="1"/>
    <col min="7643" max="7643" width="1.85546875" style="7" customWidth="1"/>
    <col min="7644" max="7889" width="11.42578125" style="7"/>
    <col min="7890" max="7890" width="2" style="7" customWidth="1"/>
    <col min="7891" max="7891" width="11.7109375" style="7" customWidth="1"/>
    <col min="7892" max="7892" width="24.7109375" style="7" customWidth="1"/>
    <col min="7893" max="7893" width="15.5703125" style="7" customWidth="1"/>
    <col min="7894" max="7894" width="35.85546875" style="7" customWidth="1"/>
    <col min="7895" max="7895" width="8.140625" style="7" customWidth="1"/>
    <col min="7896" max="7896" width="23.140625" style="7" customWidth="1"/>
    <col min="7897" max="7897" width="17.140625" style="7" customWidth="1"/>
    <col min="7898" max="7898" width="25.7109375" style="7" customWidth="1"/>
    <col min="7899" max="7899" width="1.85546875" style="7" customWidth="1"/>
    <col min="7900" max="8145" width="11.42578125" style="7"/>
    <col min="8146" max="8146" width="2" style="7" customWidth="1"/>
    <col min="8147" max="8147" width="11.7109375" style="7" customWidth="1"/>
    <col min="8148" max="8148" width="24.7109375" style="7" customWidth="1"/>
    <col min="8149" max="8149" width="15.5703125" style="7" customWidth="1"/>
    <col min="8150" max="8150" width="35.85546875" style="7" customWidth="1"/>
    <col min="8151" max="8151" width="8.140625" style="7" customWidth="1"/>
    <col min="8152" max="8152" width="23.140625" style="7" customWidth="1"/>
    <col min="8153" max="8153" width="17.140625" style="7" customWidth="1"/>
    <col min="8154" max="8154" width="25.7109375" style="7" customWidth="1"/>
    <col min="8155" max="8155" width="1.85546875" style="7" customWidth="1"/>
    <col min="8156" max="8401" width="11.42578125" style="7"/>
    <col min="8402" max="8402" width="2" style="7" customWidth="1"/>
    <col min="8403" max="8403" width="11.7109375" style="7" customWidth="1"/>
    <col min="8404" max="8404" width="24.7109375" style="7" customWidth="1"/>
    <col min="8405" max="8405" width="15.5703125" style="7" customWidth="1"/>
    <col min="8406" max="8406" width="35.85546875" style="7" customWidth="1"/>
    <col min="8407" max="8407" width="8.140625" style="7" customWidth="1"/>
    <col min="8408" max="8408" width="23.140625" style="7" customWidth="1"/>
    <col min="8409" max="8409" width="17.140625" style="7" customWidth="1"/>
    <col min="8410" max="8410" width="25.7109375" style="7" customWidth="1"/>
    <col min="8411" max="8411" width="1.85546875" style="7" customWidth="1"/>
    <col min="8412" max="8657" width="11.42578125" style="7"/>
    <col min="8658" max="8658" width="2" style="7" customWidth="1"/>
    <col min="8659" max="8659" width="11.7109375" style="7" customWidth="1"/>
    <col min="8660" max="8660" width="24.7109375" style="7" customWidth="1"/>
    <col min="8661" max="8661" width="15.5703125" style="7" customWidth="1"/>
    <col min="8662" max="8662" width="35.85546875" style="7" customWidth="1"/>
    <col min="8663" max="8663" width="8.140625" style="7" customWidth="1"/>
    <col min="8664" max="8664" width="23.140625" style="7" customWidth="1"/>
    <col min="8665" max="8665" width="17.140625" style="7" customWidth="1"/>
    <col min="8666" max="8666" width="25.7109375" style="7" customWidth="1"/>
    <col min="8667" max="8667" width="1.85546875" style="7" customWidth="1"/>
    <col min="8668" max="8913" width="11.42578125" style="7"/>
    <col min="8914" max="8914" width="2" style="7" customWidth="1"/>
    <col min="8915" max="8915" width="11.7109375" style="7" customWidth="1"/>
    <col min="8916" max="8916" width="24.7109375" style="7" customWidth="1"/>
    <col min="8917" max="8917" width="15.5703125" style="7" customWidth="1"/>
    <col min="8918" max="8918" width="35.85546875" style="7" customWidth="1"/>
    <col min="8919" max="8919" width="8.140625" style="7" customWidth="1"/>
    <col min="8920" max="8920" width="23.140625" style="7" customWidth="1"/>
    <col min="8921" max="8921" width="17.140625" style="7" customWidth="1"/>
    <col min="8922" max="8922" width="25.7109375" style="7" customWidth="1"/>
    <col min="8923" max="8923" width="1.85546875" style="7" customWidth="1"/>
    <col min="8924" max="9169" width="11.42578125" style="7"/>
    <col min="9170" max="9170" width="2" style="7" customWidth="1"/>
    <col min="9171" max="9171" width="11.7109375" style="7" customWidth="1"/>
    <col min="9172" max="9172" width="24.7109375" style="7" customWidth="1"/>
    <col min="9173" max="9173" width="15.5703125" style="7" customWidth="1"/>
    <col min="9174" max="9174" width="35.85546875" style="7" customWidth="1"/>
    <col min="9175" max="9175" width="8.140625" style="7" customWidth="1"/>
    <col min="9176" max="9176" width="23.140625" style="7" customWidth="1"/>
    <col min="9177" max="9177" width="17.140625" style="7" customWidth="1"/>
    <col min="9178" max="9178" width="25.7109375" style="7" customWidth="1"/>
    <col min="9179" max="9179" width="1.85546875" style="7" customWidth="1"/>
    <col min="9180" max="9425" width="11.42578125" style="7"/>
    <col min="9426" max="9426" width="2" style="7" customWidth="1"/>
    <col min="9427" max="9427" width="11.7109375" style="7" customWidth="1"/>
    <col min="9428" max="9428" width="24.7109375" style="7" customWidth="1"/>
    <col min="9429" max="9429" width="15.5703125" style="7" customWidth="1"/>
    <col min="9430" max="9430" width="35.85546875" style="7" customWidth="1"/>
    <col min="9431" max="9431" width="8.140625" style="7" customWidth="1"/>
    <col min="9432" max="9432" width="23.140625" style="7" customWidth="1"/>
    <col min="9433" max="9433" width="17.140625" style="7" customWidth="1"/>
    <col min="9434" max="9434" width="25.7109375" style="7" customWidth="1"/>
    <col min="9435" max="9435" width="1.85546875" style="7" customWidth="1"/>
    <col min="9436" max="9681" width="11.42578125" style="7"/>
    <col min="9682" max="9682" width="2" style="7" customWidth="1"/>
    <col min="9683" max="9683" width="11.7109375" style="7" customWidth="1"/>
    <col min="9684" max="9684" width="24.7109375" style="7" customWidth="1"/>
    <col min="9685" max="9685" width="15.5703125" style="7" customWidth="1"/>
    <col min="9686" max="9686" width="35.85546875" style="7" customWidth="1"/>
    <col min="9687" max="9687" width="8.140625" style="7" customWidth="1"/>
    <col min="9688" max="9688" width="23.140625" style="7" customWidth="1"/>
    <col min="9689" max="9689" width="17.140625" style="7" customWidth="1"/>
    <col min="9690" max="9690" width="25.7109375" style="7" customWidth="1"/>
    <col min="9691" max="9691" width="1.85546875" style="7" customWidth="1"/>
    <col min="9692" max="9937" width="11.42578125" style="7"/>
    <col min="9938" max="9938" width="2" style="7" customWidth="1"/>
    <col min="9939" max="9939" width="11.7109375" style="7" customWidth="1"/>
    <col min="9940" max="9940" width="24.7109375" style="7" customWidth="1"/>
    <col min="9941" max="9941" width="15.5703125" style="7" customWidth="1"/>
    <col min="9942" max="9942" width="35.85546875" style="7" customWidth="1"/>
    <col min="9943" max="9943" width="8.140625" style="7" customWidth="1"/>
    <col min="9944" max="9944" width="23.140625" style="7" customWidth="1"/>
    <col min="9945" max="9945" width="17.140625" style="7" customWidth="1"/>
    <col min="9946" max="9946" width="25.7109375" style="7" customWidth="1"/>
    <col min="9947" max="9947" width="1.85546875" style="7" customWidth="1"/>
    <col min="9948" max="10193" width="11.42578125" style="7"/>
    <col min="10194" max="10194" width="2" style="7" customWidth="1"/>
    <col min="10195" max="10195" width="11.7109375" style="7" customWidth="1"/>
    <col min="10196" max="10196" width="24.7109375" style="7" customWidth="1"/>
    <col min="10197" max="10197" width="15.5703125" style="7" customWidth="1"/>
    <col min="10198" max="10198" width="35.85546875" style="7" customWidth="1"/>
    <col min="10199" max="10199" width="8.140625" style="7" customWidth="1"/>
    <col min="10200" max="10200" width="23.140625" style="7" customWidth="1"/>
    <col min="10201" max="10201" width="17.140625" style="7" customWidth="1"/>
    <col min="10202" max="10202" width="25.7109375" style="7" customWidth="1"/>
    <col min="10203" max="10203" width="1.85546875" style="7" customWidth="1"/>
    <col min="10204" max="10449" width="11.42578125" style="7"/>
    <col min="10450" max="10450" width="2" style="7" customWidth="1"/>
    <col min="10451" max="10451" width="11.7109375" style="7" customWidth="1"/>
    <col min="10452" max="10452" width="24.7109375" style="7" customWidth="1"/>
    <col min="10453" max="10453" width="15.5703125" style="7" customWidth="1"/>
    <col min="10454" max="10454" width="35.85546875" style="7" customWidth="1"/>
    <col min="10455" max="10455" width="8.140625" style="7" customWidth="1"/>
    <col min="10456" max="10456" width="23.140625" style="7" customWidth="1"/>
    <col min="10457" max="10457" width="17.140625" style="7" customWidth="1"/>
    <col min="10458" max="10458" width="25.7109375" style="7" customWidth="1"/>
    <col min="10459" max="10459" width="1.85546875" style="7" customWidth="1"/>
    <col min="10460" max="10705" width="11.42578125" style="7"/>
    <col min="10706" max="10706" width="2" style="7" customWidth="1"/>
    <col min="10707" max="10707" width="11.7109375" style="7" customWidth="1"/>
    <col min="10708" max="10708" width="24.7109375" style="7" customWidth="1"/>
    <col min="10709" max="10709" width="15.5703125" style="7" customWidth="1"/>
    <col min="10710" max="10710" width="35.85546875" style="7" customWidth="1"/>
    <col min="10711" max="10711" width="8.140625" style="7" customWidth="1"/>
    <col min="10712" max="10712" width="23.140625" style="7" customWidth="1"/>
    <col min="10713" max="10713" width="17.140625" style="7" customWidth="1"/>
    <col min="10714" max="10714" width="25.7109375" style="7" customWidth="1"/>
    <col min="10715" max="10715" width="1.85546875" style="7" customWidth="1"/>
    <col min="10716" max="10961" width="11.42578125" style="7"/>
    <col min="10962" max="10962" width="2" style="7" customWidth="1"/>
    <col min="10963" max="10963" width="11.7109375" style="7" customWidth="1"/>
    <col min="10964" max="10964" width="24.7109375" style="7" customWidth="1"/>
    <col min="10965" max="10965" width="15.5703125" style="7" customWidth="1"/>
    <col min="10966" max="10966" width="35.85546875" style="7" customWidth="1"/>
    <col min="10967" max="10967" width="8.140625" style="7" customWidth="1"/>
    <col min="10968" max="10968" width="23.140625" style="7" customWidth="1"/>
    <col min="10969" max="10969" width="17.140625" style="7" customWidth="1"/>
    <col min="10970" max="10970" width="25.7109375" style="7" customWidth="1"/>
    <col min="10971" max="10971" width="1.85546875" style="7" customWidth="1"/>
    <col min="10972" max="11217" width="11.42578125" style="7"/>
    <col min="11218" max="11218" width="2" style="7" customWidth="1"/>
    <col min="11219" max="11219" width="11.7109375" style="7" customWidth="1"/>
    <col min="11220" max="11220" width="24.7109375" style="7" customWidth="1"/>
    <col min="11221" max="11221" width="15.5703125" style="7" customWidth="1"/>
    <col min="11222" max="11222" width="35.85546875" style="7" customWidth="1"/>
    <col min="11223" max="11223" width="8.140625" style="7" customWidth="1"/>
    <col min="11224" max="11224" width="23.140625" style="7" customWidth="1"/>
    <col min="11225" max="11225" width="17.140625" style="7" customWidth="1"/>
    <col min="11226" max="11226" width="25.7109375" style="7" customWidth="1"/>
    <col min="11227" max="11227" width="1.85546875" style="7" customWidth="1"/>
    <col min="11228" max="11473" width="11.42578125" style="7"/>
    <col min="11474" max="11474" width="2" style="7" customWidth="1"/>
    <col min="11475" max="11475" width="11.7109375" style="7" customWidth="1"/>
    <col min="11476" max="11476" width="24.7109375" style="7" customWidth="1"/>
    <col min="11477" max="11477" width="15.5703125" style="7" customWidth="1"/>
    <col min="11478" max="11478" width="35.85546875" style="7" customWidth="1"/>
    <col min="11479" max="11479" width="8.140625" style="7" customWidth="1"/>
    <col min="11480" max="11480" width="23.140625" style="7" customWidth="1"/>
    <col min="11481" max="11481" width="17.140625" style="7" customWidth="1"/>
    <col min="11482" max="11482" width="25.7109375" style="7" customWidth="1"/>
    <col min="11483" max="11483" width="1.85546875" style="7" customWidth="1"/>
    <col min="11484" max="11729" width="11.42578125" style="7"/>
    <col min="11730" max="11730" width="2" style="7" customWidth="1"/>
    <col min="11731" max="11731" width="11.7109375" style="7" customWidth="1"/>
    <col min="11732" max="11732" width="24.7109375" style="7" customWidth="1"/>
    <col min="11733" max="11733" width="15.5703125" style="7" customWidth="1"/>
    <col min="11734" max="11734" width="35.85546875" style="7" customWidth="1"/>
    <col min="11735" max="11735" width="8.140625" style="7" customWidth="1"/>
    <col min="11736" max="11736" width="23.140625" style="7" customWidth="1"/>
    <col min="11737" max="11737" width="17.140625" style="7" customWidth="1"/>
    <col min="11738" max="11738" width="25.7109375" style="7" customWidth="1"/>
    <col min="11739" max="11739" width="1.85546875" style="7" customWidth="1"/>
    <col min="11740" max="11985" width="11.42578125" style="7"/>
    <col min="11986" max="11986" width="2" style="7" customWidth="1"/>
    <col min="11987" max="11987" width="11.7109375" style="7" customWidth="1"/>
    <col min="11988" max="11988" width="24.7109375" style="7" customWidth="1"/>
    <col min="11989" max="11989" width="15.5703125" style="7" customWidth="1"/>
    <col min="11990" max="11990" width="35.85546875" style="7" customWidth="1"/>
    <col min="11991" max="11991" width="8.140625" style="7" customWidth="1"/>
    <col min="11992" max="11992" width="23.140625" style="7" customWidth="1"/>
    <col min="11993" max="11993" width="17.140625" style="7" customWidth="1"/>
    <col min="11994" max="11994" width="25.7109375" style="7" customWidth="1"/>
    <col min="11995" max="11995" width="1.85546875" style="7" customWidth="1"/>
    <col min="11996" max="12241" width="11.42578125" style="7"/>
    <col min="12242" max="12242" width="2" style="7" customWidth="1"/>
    <col min="12243" max="12243" width="11.7109375" style="7" customWidth="1"/>
    <col min="12244" max="12244" width="24.7109375" style="7" customWidth="1"/>
    <col min="12245" max="12245" width="15.5703125" style="7" customWidth="1"/>
    <col min="12246" max="12246" width="35.85546875" style="7" customWidth="1"/>
    <col min="12247" max="12247" width="8.140625" style="7" customWidth="1"/>
    <col min="12248" max="12248" width="23.140625" style="7" customWidth="1"/>
    <col min="12249" max="12249" width="17.140625" style="7" customWidth="1"/>
    <col min="12250" max="12250" width="25.7109375" style="7" customWidth="1"/>
    <col min="12251" max="12251" width="1.85546875" style="7" customWidth="1"/>
    <col min="12252" max="12497" width="11.42578125" style="7"/>
    <col min="12498" max="12498" width="2" style="7" customWidth="1"/>
    <col min="12499" max="12499" width="11.7109375" style="7" customWidth="1"/>
    <col min="12500" max="12500" width="24.7109375" style="7" customWidth="1"/>
    <col min="12501" max="12501" width="15.5703125" style="7" customWidth="1"/>
    <col min="12502" max="12502" width="35.85546875" style="7" customWidth="1"/>
    <col min="12503" max="12503" width="8.140625" style="7" customWidth="1"/>
    <col min="12504" max="12504" width="23.140625" style="7" customWidth="1"/>
    <col min="12505" max="12505" width="17.140625" style="7" customWidth="1"/>
    <col min="12506" max="12506" width="25.7109375" style="7" customWidth="1"/>
    <col min="12507" max="12507" width="1.85546875" style="7" customWidth="1"/>
    <col min="12508" max="12753" width="11.42578125" style="7"/>
    <col min="12754" max="12754" width="2" style="7" customWidth="1"/>
    <col min="12755" max="12755" width="11.7109375" style="7" customWidth="1"/>
    <col min="12756" max="12756" width="24.7109375" style="7" customWidth="1"/>
    <col min="12757" max="12757" width="15.5703125" style="7" customWidth="1"/>
    <col min="12758" max="12758" width="35.85546875" style="7" customWidth="1"/>
    <col min="12759" max="12759" width="8.140625" style="7" customWidth="1"/>
    <col min="12760" max="12760" width="23.140625" style="7" customWidth="1"/>
    <col min="12761" max="12761" width="17.140625" style="7" customWidth="1"/>
    <col min="12762" max="12762" width="25.7109375" style="7" customWidth="1"/>
    <col min="12763" max="12763" width="1.85546875" style="7" customWidth="1"/>
    <col min="12764" max="13009" width="11.42578125" style="7"/>
    <col min="13010" max="13010" width="2" style="7" customWidth="1"/>
    <col min="13011" max="13011" width="11.7109375" style="7" customWidth="1"/>
    <col min="13012" max="13012" width="24.7109375" style="7" customWidth="1"/>
    <col min="13013" max="13013" width="15.5703125" style="7" customWidth="1"/>
    <col min="13014" max="13014" width="35.85546875" style="7" customWidth="1"/>
    <col min="13015" max="13015" width="8.140625" style="7" customWidth="1"/>
    <col min="13016" max="13016" width="23.140625" style="7" customWidth="1"/>
    <col min="13017" max="13017" width="17.140625" style="7" customWidth="1"/>
    <col min="13018" max="13018" width="25.7109375" style="7" customWidth="1"/>
    <col min="13019" max="13019" width="1.85546875" style="7" customWidth="1"/>
    <col min="13020" max="13265" width="11.42578125" style="7"/>
    <col min="13266" max="13266" width="2" style="7" customWidth="1"/>
    <col min="13267" max="13267" width="11.7109375" style="7" customWidth="1"/>
    <col min="13268" max="13268" width="24.7109375" style="7" customWidth="1"/>
    <col min="13269" max="13269" width="15.5703125" style="7" customWidth="1"/>
    <col min="13270" max="13270" width="35.85546875" style="7" customWidth="1"/>
    <col min="13271" max="13271" width="8.140625" style="7" customWidth="1"/>
    <col min="13272" max="13272" width="23.140625" style="7" customWidth="1"/>
    <col min="13273" max="13273" width="17.140625" style="7" customWidth="1"/>
    <col min="13274" max="13274" width="25.7109375" style="7" customWidth="1"/>
    <col min="13275" max="13275" width="1.85546875" style="7" customWidth="1"/>
    <col min="13276" max="13521" width="11.42578125" style="7"/>
    <col min="13522" max="13522" width="2" style="7" customWidth="1"/>
    <col min="13523" max="13523" width="11.7109375" style="7" customWidth="1"/>
    <col min="13524" max="13524" width="24.7109375" style="7" customWidth="1"/>
    <col min="13525" max="13525" width="15.5703125" style="7" customWidth="1"/>
    <col min="13526" max="13526" width="35.85546875" style="7" customWidth="1"/>
    <col min="13527" max="13527" width="8.140625" style="7" customWidth="1"/>
    <col min="13528" max="13528" width="23.140625" style="7" customWidth="1"/>
    <col min="13529" max="13529" width="17.140625" style="7" customWidth="1"/>
    <col min="13530" max="13530" width="25.7109375" style="7" customWidth="1"/>
    <col min="13531" max="13531" width="1.85546875" style="7" customWidth="1"/>
    <col min="13532" max="13777" width="11.42578125" style="7"/>
    <col min="13778" max="13778" width="2" style="7" customWidth="1"/>
    <col min="13779" max="13779" width="11.7109375" style="7" customWidth="1"/>
    <col min="13780" max="13780" width="24.7109375" style="7" customWidth="1"/>
    <col min="13781" max="13781" width="15.5703125" style="7" customWidth="1"/>
    <col min="13782" max="13782" width="35.85546875" style="7" customWidth="1"/>
    <col min="13783" max="13783" width="8.140625" style="7" customWidth="1"/>
    <col min="13784" max="13784" width="23.140625" style="7" customWidth="1"/>
    <col min="13785" max="13785" width="17.140625" style="7" customWidth="1"/>
    <col min="13786" max="13786" width="25.7109375" style="7" customWidth="1"/>
    <col min="13787" max="13787" width="1.85546875" style="7" customWidth="1"/>
    <col min="13788" max="14033" width="11.42578125" style="7"/>
    <col min="14034" max="14034" width="2" style="7" customWidth="1"/>
    <col min="14035" max="14035" width="11.7109375" style="7" customWidth="1"/>
    <col min="14036" max="14036" width="24.7109375" style="7" customWidth="1"/>
    <col min="14037" max="14037" width="15.5703125" style="7" customWidth="1"/>
    <col min="14038" max="14038" width="35.85546875" style="7" customWidth="1"/>
    <col min="14039" max="14039" width="8.140625" style="7" customWidth="1"/>
    <col min="14040" max="14040" width="23.140625" style="7" customWidth="1"/>
    <col min="14041" max="14041" width="17.140625" style="7" customWidth="1"/>
    <col min="14042" max="14042" width="25.7109375" style="7" customWidth="1"/>
    <col min="14043" max="14043" width="1.85546875" style="7" customWidth="1"/>
    <col min="14044" max="14289" width="11.42578125" style="7"/>
    <col min="14290" max="14290" width="2" style="7" customWidth="1"/>
    <col min="14291" max="14291" width="11.7109375" style="7" customWidth="1"/>
    <col min="14292" max="14292" width="24.7109375" style="7" customWidth="1"/>
    <col min="14293" max="14293" width="15.5703125" style="7" customWidth="1"/>
    <col min="14294" max="14294" width="35.85546875" style="7" customWidth="1"/>
    <col min="14295" max="14295" width="8.140625" style="7" customWidth="1"/>
    <col min="14296" max="14296" width="23.140625" style="7" customWidth="1"/>
    <col min="14297" max="14297" width="17.140625" style="7" customWidth="1"/>
    <col min="14298" max="14298" width="25.7109375" style="7" customWidth="1"/>
    <col min="14299" max="14299" width="1.85546875" style="7" customWidth="1"/>
    <col min="14300" max="14545" width="11.42578125" style="7"/>
    <col min="14546" max="14546" width="2" style="7" customWidth="1"/>
    <col min="14547" max="14547" width="11.7109375" style="7" customWidth="1"/>
    <col min="14548" max="14548" width="24.7109375" style="7" customWidth="1"/>
    <col min="14549" max="14549" width="15.5703125" style="7" customWidth="1"/>
    <col min="14550" max="14550" width="35.85546875" style="7" customWidth="1"/>
    <col min="14551" max="14551" width="8.140625" style="7" customWidth="1"/>
    <col min="14552" max="14552" width="23.140625" style="7" customWidth="1"/>
    <col min="14553" max="14553" width="17.140625" style="7" customWidth="1"/>
    <col min="14554" max="14554" width="25.7109375" style="7" customWidth="1"/>
    <col min="14555" max="14555" width="1.85546875" style="7" customWidth="1"/>
    <col min="14556" max="14801" width="11.42578125" style="7"/>
    <col min="14802" max="14802" width="2" style="7" customWidth="1"/>
    <col min="14803" max="14803" width="11.7109375" style="7" customWidth="1"/>
    <col min="14804" max="14804" width="24.7109375" style="7" customWidth="1"/>
    <col min="14805" max="14805" width="15.5703125" style="7" customWidth="1"/>
    <col min="14806" max="14806" width="35.85546875" style="7" customWidth="1"/>
    <col min="14807" max="14807" width="8.140625" style="7" customWidth="1"/>
    <col min="14808" max="14808" width="23.140625" style="7" customWidth="1"/>
    <col min="14809" max="14809" width="17.140625" style="7" customWidth="1"/>
    <col min="14810" max="14810" width="25.7109375" style="7" customWidth="1"/>
    <col min="14811" max="14811" width="1.85546875" style="7" customWidth="1"/>
    <col min="14812" max="15057" width="11.42578125" style="7"/>
    <col min="15058" max="15058" width="2" style="7" customWidth="1"/>
    <col min="15059" max="15059" width="11.7109375" style="7" customWidth="1"/>
    <col min="15060" max="15060" width="24.7109375" style="7" customWidth="1"/>
    <col min="15061" max="15061" width="15.5703125" style="7" customWidth="1"/>
    <col min="15062" max="15062" width="35.85546875" style="7" customWidth="1"/>
    <col min="15063" max="15063" width="8.140625" style="7" customWidth="1"/>
    <col min="15064" max="15064" width="23.140625" style="7" customWidth="1"/>
    <col min="15065" max="15065" width="17.140625" style="7" customWidth="1"/>
    <col min="15066" max="15066" width="25.7109375" style="7" customWidth="1"/>
    <col min="15067" max="15067" width="1.85546875" style="7" customWidth="1"/>
    <col min="15068" max="15313" width="11.42578125" style="7"/>
    <col min="15314" max="15314" width="2" style="7" customWidth="1"/>
    <col min="15315" max="15315" width="11.7109375" style="7" customWidth="1"/>
    <col min="15316" max="15316" width="24.7109375" style="7" customWidth="1"/>
    <col min="15317" max="15317" width="15.5703125" style="7" customWidth="1"/>
    <col min="15318" max="15318" width="35.85546875" style="7" customWidth="1"/>
    <col min="15319" max="15319" width="8.140625" style="7" customWidth="1"/>
    <col min="15320" max="15320" width="23.140625" style="7" customWidth="1"/>
    <col min="15321" max="15321" width="17.140625" style="7" customWidth="1"/>
    <col min="15322" max="15322" width="25.7109375" style="7" customWidth="1"/>
    <col min="15323" max="15323" width="1.85546875" style="7" customWidth="1"/>
    <col min="15324" max="15569" width="11.42578125" style="7"/>
    <col min="15570" max="15570" width="2" style="7" customWidth="1"/>
    <col min="15571" max="15571" width="11.7109375" style="7" customWidth="1"/>
    <col min="15572" max="15572" width="24.7109375" style="7" customWidth="1"/>
    <col min="15573" max="15573" width="15.5703125" style="7" customWidth="1"/>
    <col min="15574" max="15574" width="35.85546875" style="7" customWidth="1"/>
    <col min="15575" max="15575" width="8.140625" style="7" customWidth="1"/>
    <col min="15576" max="15576" width="23.140625" style="7" customWidth="1"/>
    <col min="15577" max="15577" width="17.140625" style="7" customWidth="1"/>
    <col min="15578" max="15578" width="25.7109375" style="7" customWidth="1"/>
    <col min="15579" max="15579" width="1.85546875" style="7" customWidth="1"/>
    <col min="15580" max="15825" width="11.42578125" style="7"/>
    <col min="15826" max="15826" width="2" style="7" customWidth="1"/>
    <col min="15827" max="15827" width="11.7109375" style="7" customWidth="1"/>
    <col min="15828" max="15828" width="24.7109375" style="7" customWidth="1"/>
    <col min="15829" max="15829" width="15.5703125" style="7" customWidth="1"/>
    <col min="15830" max="15830" width="35.85546875" style="7" customWidth="1"/>
    <col min="15831" max="15831" width="8.140625" style="7" customWidth="1"/>
    <col min="15832" max="15832" width="23.140625" style="7" customWidth="1"/>
    <col min="15833" max="15833" width="17.140625" style="7" customWidth="1"/>
    <col min="15834" max="15834" width="25.7109375" style="7" customWidth="1"/>
    <col min="15835" max="15835" width="1.85546875" style="7" customWidth="1"/>
    <col min="15836" max="16081" width="11.42578125" style="7"/>
    <col min="16082" max="16082" width="2" style="7" customWidth="1"/>
    <col min="16083" max="16083" width="11.7109375" style="7" customWidth="1"/>
    <col min="16084" max="16084" width="24.7109375" style="7" customWidth="1"/>
    <col min="16085" max="16085" width="15.5703125" style="7" customWidth="1"/>
    <col min="16086" max="16086" width="35.85546875" style="7" customWidth="1"/>
    <col min="16087" max="16087" width="8.140625" style="7" customWidth="1"/>
    <col min="16088" max="16088" width="23.140625" style="7" customWidth="1"/>
    <col min="16089" max="16089" width="17.140625" style="7" customWidth="1"/>
    <col min="16090" max="16090" width="25.7109375" style="7" customWidth="1"/>
    <col min="16091" max="16091" width="1.85546875" style="7" customWidth="1"/>
    <col min="16092" max="16379" width="11.42578125" style="7"/>
    <col min="16380" max="16384" width="11.42578125" style="7" customWidth="1"/>
  </cols>
  <sheetData>
    <row r="1" spans="2:10" customFormat="1" ht="15" x14ac:dyDescent="0.25"/>
    <row r="2" spans="2:10" customFormat="1" ht="15" x14ac:dyDescent="0.25"/>
    <row r="3" spans="2:10" customFormat="1" ht="15" x14ac:dyDescent="0.25"/>
    <row r="4" spans="2:10" customFormat="1" ht="15" x14ac:dyDescent="0.25"/>
    <row r="5" spans="2:10" customFormat="1" ht="15" x14ac:dyDescent="0.25"/>
    <row r="6" spans="2:10" customFormat="1" ht="15" x14ac:dyDescent="0.25"/>
    <row r="7" spans="2:10" customFormat="1" ht="15" x14ac:dyDescent="0.25"/>
    <row r="8" spans="2:10" customFormat="1" ht="15" x14ac:dyDescent="0.25"/>
    <row r="9" spans="2:10" customFormat="1" ht="17.25" x14ac:dyDescent="0.35">
      <c r="B9" s="187" t="s">
        <v>223</v>
      </c>
      <c r="C9" s="187"/>
      <c r="D9" s="187"/>
      <c r="E9" s="187"/>
      <c r="F9" s="187"/>
      <c r="G9" s="187"/>
    </row>
    <row r="10" spans="2:10" customFormat="1" ht="17.25" x14ac:dyDescent="0.35">
      <c r="B10" s="187" t="s">
        <v>0</v>
      </c>
      <c r="C10" s="187"/>
      <c r="D10" s="187"/>
      <c r="E10" s="187"/>
      <c r="F10" s="187"/>
      <c r="G10" s="187"/>
    </row>
    <row r="11" spans="2:10" customFormat="1" ht="17.25" x14ac:dyDescent="0.35">
      <c r="B11" s="187" t="s">
        <v>208</v>
      </c>
      <c r="C11" s="187"/>
      <c r="D11" s="187"/>
      <c r="E11" s="187"/>
      <c r="F11" s="187"/>
      <c r="G11" s="187"/>
    </row>
    <row r="12" spans="2:10" customFormat="1" ht="17.25" x14ac:dyDescent="0.35">
      <c r="B12" s="187" t="s">
        <v>333</v>
      </c>
      <c r="C12" s="187"/>
      <c r="D12" s="187"/>
      <c r="E12" s="187"/>
      <c r="F12" s="187"/>
      <c r="G12" s="187"/>
    </row>
    <row r="13" spans="2:10" ht="17.25" x14ac:dyDescent="0.35">
      <c r="B13" s="41"/>
      <c r="C13" s="41"/>
      <c r="D13" s="41"/>
      <c r="E13" s="41"/>
      <c r="F13" s="41"/>
      <c r="G13" s="41"/>
    </row>
    <row r="14" spans="2:10" ht="17.25" thickBot="1" x14ac:dyDescent="0.35"/>
    <row r="15" spans="2:10" ht="18" thickBot="1" x14ac:dyDescent="0.4">
      <c r="B15" s="42" t="s">
        <v>2</v>
      </c>
      <c r="C15" s="43" t="s">
        <v>200</v>
      </c>
      <c r="D15" s="44" t="s">
        <v>201</v>
      </c>
      <c r="E15" s="44" t="s">
        <v>1</v>
      </c>
      <c r="F15" s="45" t="s">
        <v>202</v>
      </c>
      <c r="G15" s="46" t="s">
        <v>203</v>
      </c>
    </row>
    <row r="16" spans="2:10" ht="34.5" customHeight="1" x14ac:dyDescent="0.3">
      <c r="B16" s="96" t="s">
        <v>5</v>
      </c>
      <c r="C16" s="47">
        <v>41298</v>
      </c>
      <c r="D16" s="99" t="s">
        <v>3</v>
      </c>
      <c r="E16" s="48" t="s">
        <v>4</v>
      </c>
      <c r="F16" s="101">
        <v>54885.4</v>
      </c>
      <c r="G16" s="49"/>
      <c r="I16" s="101">
        <v>54885.4</v>
      </c>
      <c r="J16" s="8">
        <f>+F16-I16</f>
        <v>0</v>
      </c>
    </row>
    <row r="17" spans="2:10" ht="34.5" customHeight="1" x14ac:dyDescent="0.3">
      <c r="B17" s="50" t="s">
        <v>8</v>
      </c>
      <c r="C17" s="51">
        <v>41410</v>
      </c>
      <c r="D17" s="100" t="s">
        <v>6</v>
      </c>
      <c r="E17" s="52" t="s">
        <v>7</v>
      </c>
      <c r="F17" s="103">
        <v>453295.58</v>
      </c>
      <c r="G17" s="53"/>
      <c r="I17" s="163">
        <v>453295.58</v>
      </c>
      <c r="J17" s="8">
        <f t="shared" ref="J17:J80" si="0">+F17-I17</f>
        <v>0</v>
      </c>
    </row>
    <row r="18" spans="2:10" ht="34.5" customHeight="1" x14ac:dyDescent="0.3">
      <c r="B18" s="54" t="s">
        <v>10</v>
      </c>
      <c r="C18" s="55">
        <v>41484</v>
      </c>
      <c r="D18" s="34" t="s">
        <v>9</v>
      </c>
      <c r="E18" s="35" t="s">
        <v>4</v>
      </c>
      <c r="F18" s="56">
        <v>582796.1</v>
      </c>
      <c r="G18" s="53"/>
      <c r="I18" s="164">
        <v>582796.1</v>
      </c>
      <c r="J18" s="8">
        <f t="shared" si="0"/>
        <v>0</v>
      </c>
    </row>
    <row r="19" spans="2:10" ht="34.5" customHeight="1" x14ac:dyDescent="0.3">
      <c r="B19" s="54" t="s">
        <v>12</v>
      </c>
      <c r="C19" s="57">
        <v>41548</v>
      </c>
      <c r="D19" s="34" t="s">
        <v>11</v>
      </c>
      <c r="E19" s="35" t="s">
        <v>4</v>
      </c>
      <c r="F19" s="58">
        <v>130508</v>
      </c>
      <c r="G19" s="53"/>
      <c r="I19" s="165">
        <v>130508</v>
      </c>
      <c r="J19" s="8">
        <f t="shared" si="0"/>
        <v>0</v>
      </c>
    </row>
    <row r="20" spans="2:10" ht="34.5" customHeight="1" x14ac:dyDescent="0.3">
      <c r="B20" s="54" t="s">
        <v>14</v>
      </c>
      <c r="C20" s="55">
        <v>41576</v>
      </c>
      <c r="D20" s="34" t="s">
        <v>13</v>
      </c>
      <c r="E20" s="35" t="s">
        <v>4</v>
      </c>
      <c r="F20" s="58">
        <v>175973.4</v>
      </c>
      <c r="G20" s="53"/>
      <c r="I20" s="165">
        <v>175973.4</v>
      </c>
      <c r="J20" s="8">
        <f t="shared" si="0"/>
        <v>0</v>
      </c>
    </row>
    <row r="21" spans="2:10" ht="34.5" customHeight="1" x14ac:dyDescent="0.3">
      <c r="B21" s="54" t="s">
        <v>17</v>
      </c>
      <c r="C21" s="55">
        <v>41729</v>
      </c>
      <c r="D21" s="34" t="s">
        <v>15</v>
      </c>
      <c r="E21" s="35" t="s">
        <v>16</v>
      </c>
      <c r="F21" s="56">
        <v>113073.5</v>
      </c>
      <c r="G21" s="53"/>
      <c r="I21" s="164">
        <v>113073.5</v>
      </c>
      <c r="J21" s="8">
        <f t="shared" si="0"/>
        <v>0</v>
      </c>
    </row>
    <row r="22" spans="2:10" ht="34.5" customHeight="1" x14ac:dyDescent="0.3">
      <c r="B22" s="54" t="s">
        <v>19</v>
      </c>
      <c r="C22" s="55">
        <v>41976</v>
      </c>
      <c r="D22" s="34" t="s">
        <v>18</v>
      </c>
      <c r="E22" s="35" t="s">
        <v>4</v>
      </c>
      <c r="F22" s="58">
        <v>10856</v>
      </c>
      <c r="G22" s="53"/>
      <c r="I22" s="165">
        <v>10856</v>
      </c>
      <c r="J22" s="8">
        <f t="shared" si="0"/>
        <v>0</v>
      </c>
    </row>
    <row r="23" spans="2:10" ht="34.5" customHeight="1" x14ac:dyDescent="0.3">
      <c r="B23" s="54" t="s">
        <v>22</v>
      </c>
      <c r="C23" s="55">
        <v>42037</v>
      </c>
      <c r="D23" s="35" t="s">
        <v>20</v>
      </c>
      <c r="E23" s="35" t="s">
        <v>21</v>
      </c>
      <c r="F23" s="56">
        <v>476468.9</v>
      </c>
      <c r="G23" s="53"/>
      <c r="I23" s="164">
        <v>476468.9</v>
      </c>
      <c r="J23" s="8">
        <f t="shared" si="0"/>
        <v>0</v>
      </c>
    </row>
    <row r="24" spans="2:10" ht="34.5" customHeight="1" x14ac:dyDescent="0.3">
      <c r="B24" s="54" t="s">
        <v>24</v>
      </c>
      <c r="C24" s="55">
        <v>42125</v>
      </c>
      <c r="D24" s="34" t="s">
        <v>23</v>
      </c>
      <c r="E24" s="35" t="s">
        <v>4</v>
      </c>
      <c r="F24" s="56">
        <v>595720.64</v>
      </c>
      <c r="G24" s="53"/>
      <c r="I24" s="164">
        <v>595720.64</v>
      </c>
      <c r="J24" s="8">
        <f t="shared" si="0"/>
        <v>0</v>
      </c>
    </row>
    <row r="25" spans="2:10" ht="34.5" customHeight="1" x14ac:dyDescent="0.3">
      <c r="B25" s="54" t="s">
        <v>26</v>
      </c>
      <c r="C25" s="57">
        <v>42208</v>
      </c>
      <c r="D25" s="34" t="s">
        <v>25</v>
      </c>
      <c r="E25" s="35" t="s">
        <v>4</v>
      </c>
      <c r="F25" s="58">
        <v>593000</v>
      </c>
      <c r="G25" s="53"/>
      <c r="I25" s="165">
        <v>593000</v>
      </c>
      <c r="J25" s="8">
        <f t="shared" si="0"/>
        <v>0</v>
      </c>
    </row>
    <row r="26" spans="2:10" ht="34.5" customHeight="1" x14ac:dyDescent="0.3">
      <c r="B26" s="54" t="s">
        <v>28</v>
      </c>
      <c r="C26" s="55">
        <v>42248</v>
      </c>
      <c r="D26" s="34" t="s">
        <v>27</v>
      </c>
      <c r="E26" s="35" t="s">
        <v>4</v>
      </c>
      <c r="F26" s="56">
        <v>269394.2</v>
      </c>
      <c r="G26" s="53"/>
      <c r="I26" s="164">
        <v>269394.2</v>
      </c>
      <c r="J26" s="8">
        <f t="shared" si="0"/>
        <v>0</v>
      </c>
    </row>
    <row r="27" spans="2:10" ht="34.5" customHeight="1" x14ac:dyDescent="0.3">
      <c r="B27" s="54" t="s">
        <v>31</v>
      </c>
      <c r="C27" s="55">
        <v>42338</v>
      </c>
      <c r="D27" s="34" t="s">
        <v>29</v>
      </c>
      <c r="E27" s="35" t="s">
        <v>30</v>
      </c>
      <c r="F27" s="59">
        <v>2242000</v>
      </c>
      <c r="G27" s="53"/>
      <c r="I27" s="166">
        <v>2242000</v>
      </c>
      <c r="J27" s="8">
        <f t="shared" si="0"/>
        <v>0</v>
      </c>
    </row>
    <row r="28" spans="2:10" ht="34.5" customHeight="1" x14ac:dyDescent="0.3">
      <c r="B28" s="54" t="s">
        <v>33</v>
      </c>
      <c r="C28" s="60">
        <v>42353</v>
      </c>
      <c r="D28" s="34" t="s">
        <v>32</v>
      </c>
      <c r="E28" s="52" t="s">
        <v>4</v>
      </c>
      <c r="F28" s="61">
        <v>137352</v>
      </c>
      <c r="G28" s="53"/>
      <c r="I28" s="167">
        <v>137352</v>
      </c>
      <c r="J28" s="8">
        <f t="shared" si="0"/>
        <v>0</v>
      </c>
    </row>
    <row r="29" spans="2:10" ht="34.5" customHeight="1" x14ac:dyDescent="0.3">
      <c r="B29" s="54" t="s">
        <v>34</v>
      </c>
      <c r="C29" s="60">
        <v>42356</v>
      </c>
      <c r="D29" s="34" t="s">
        <v>32</v>
      </c>
      <c r="E29" s="52" t="s">
        <v>4</v>
      </c>
      <c r="F29" s="61">
        <v>104430</v>
      </c>
      <c r="G29" s="53"/>
      <c r="I29" s="167">
        <v>104430</v>
      </c>
      <c r="J29" s="8">
        <f t="shared" si="0"/>
        <v>0</v>
      </c>
    </row>
    <row r="30" spans="2:10" ht="34.5" customHeight="1" x14ac:dyDescent="0.3">
      <c r="B30" s="54" t="s">
        <v>35</v>
      </c>
      <c r="C30" s="60">
        <v>42360</v>
      </c>
      <c r="D30" s="34" t="s">
        <v>32</v>
      </c>
      <c r="E30" s="52" t="s">
        <v>4</v>
      </c>
      <c r="F30" s="61">
        <v>53996.800000000003</v>
      </c>
      <c r="G30" s="53"/>
      <c r="I30" s="167">
        <v>53996.800000000003</v>
      </c>
      <c r="J30" s="8">
        <f t="shared" si="0"/>
        <v>0</v>
      </c>
    </row>
    <row r="31" spans="2:10" ht="34.5" customHeight="1" x14ac:dyDescent="0.3">
      <c r="B31" s="54" t="s">
        <v>36</v>
      </c>
      <c r="C31" s="60">
        <v>42360</v>
      </c>
      <c r="D31" s="34" t="s">
        <v>32</v>
      </c>
      <c r="E31" s="52" t="s">
        <v>4</v>
      </c>
      <c r="F31" s="61">
        <v>73301.600000000006</v>
      </c>
      <c r="G31" s="53"/>
      <c r="I31" s="167">
        <v>73301.600000000006</v>
      </c>
      <c r="J31" s="8">
        <f t="shared" si="0"/>
        <v>0</v>
      </c>
    </row>
    <row r="32" spans="2:10" ht="34.5" customHeight="1" x14ac:dyDescent="0.3">
      <c r="B32" s="54" t="s">
        <v>37</v>
      </c>
      <c r="C32" s="60">
        <v>42366</v>
      </c>
      <c r="D32" s="34" t="s">
        <v>32</v>
      </c>
      <c r="E32" s="52" t="s">
        <v>4</v>
      </c>
      <c r="F32" s="61">
        <v>8572.7000000000007</v>
      </c>
      <c r="G32" s="53"/>
      <c r="I32" s="167">
        <v>8572.7000000000007</v>
      </c>
      <c r="J32" s="8">
        <f t="shared" si="0"/>
        <v>0</v>
      </c>
    </row>
    <row r="33" spans="2:10" ht="34.5" customHeight="1" x14ac:dyDescent="0.3">
      <c r="B33" s="54" t="s">
        <v>41</v>
      </c>
      <c r="C33" s="55">
        <v>42368</v>
      </c>
      <c r="D33" s="35" t="s">
        <v>40</v>
      </c>
      <c r="E33" s="52" t="s">
        <v>4</v>
      </c>
      <c r="F33" s="61">
        <v>87497</v>
      </c>
      <c r="G33" s="53"/>
      <c r="I33" s="167">
        <v>87497</v>
      </c>
      <c r="J33" s="8">
        <f t="shared" si="0"/>
        <v>0</v>
      </c>
    </row>
    <row r="34" spans="2:10" ht="34.5" customHeight="1" x14ac:dyDescent="0.3">
      <c r="B34" s="54" t="s">
        <v>38</v>
      </c>
      <c r="C34" s="60">
        <v>42368</v>
      </c>
      <c r="D34" s="34" t="s">
        <v>32</v>
      </c>
      <c r="E34" s="52" t="s">
        <v>4</v>
      </c>
      <c r="F34" s="61">
        <v>18325.400000000001</v>
      </c>
      <c r="G34" s="53"/>
      <c r="I34" s="167">
        <v>18325.400000000001</v>
      </c>
      <c r="J34" s="8">
        <f t="shared" si="0"/>
        <v>0</v>
      </c>
    </row>
    <row r="35" spans="2:10" ht="34.5" customHeight="1" x14ac:dyDescent="0.3">
      <c r="B35" s="54" t="s">
        <v>39</v>
      </c>
      <c r="C35" s="60">
        <v>42368</v>
      </c>
      <c r="D35" s="34" t="s">
        <v>32</v>
      </c>
      <c r="E35" s="52" t="s">
        <v>4</v>
      </c>
      <c r="F35" s="61">
        <v>7198</v>
      </c>
      <c r="G35" s="53"/>
      <c r="I35" s="167">
        <v>7198</v>
      </c>
      <c r="J35" s="8">
        <f t="shared" si="0"/>
        <v>0</v>
      </c>
    </row>
    <row r="36" spans="2:10" ht="34.5" customHeight="1" x14ac:dyDescent="0.3">
      <c r="B36" s="54" t="s">
        <v>44</v>
      </c>
      <c r="C36" s="57">
        <v>42401</v>
      </c>
      <c r="D36" s="34" t="s">
        <v>42</v>
      </c>
      <c r="E36" s="52" t="s">
        <v>43</v>
      </c>
      <c r="F36" s="61">
        <v>25000</v>
      </c>
      <c r="G36" s="53"/>
      <c r="I36" s="167">
        <v>25000</v>
      </c>
      <c r="J36" s="8">
        <f t="shared" si="0"/>
        <v>0</v>
      </c>
    </row>
    <row r="37" spans="2:10" ht="34.5" customHeight="1" x14ac:dyDescent="0.3">
      <c r="B37" s="54" t="s">
        <v>50</v>
      </c>
      <c r="C37" s="57">
        <v>42409</v>
      </c>
      <c r="D37" s="34" t="s">
        <v>42</v>
      </c>
      <c r="E37" s="35" t="s">
        <v>43</v>
      </c>
      <c r="F37" s="61">
        <v>25000</v>
      </c>
      <c r="G37" s="53"/>
      <c r="I37" s="167">
        <v>25000</v>
      </c>
      <c r="J37" s="8">
        <f t="shared" si="0"/>
        <v>0</v>
      </c>
    </row>
    <row r="38" spans="2:10" ht="34.5" customHeight="1" x14ac:dyDescent="0.3">
      <c r="B38" s="54" t="s">
        <v>46</v>
      </c>
      <c r="C38" s="57">
        <v>42409</v>
      </c>
      <c r="D38" s="34" t="s">
        <v>45</v>
      </c>
      <c r="E38" s="35" t="s">
        <v>4</v>
      </c>
      <c r="F38" s="62">
        <v>440871.6</v>
      </c>
      <c r="G38" s="53"/>
      <c r="I38" s="168">
        <v>440871.6</v>
      </c>
      <c r="J38" s="8">
        <f t="shared" si="0"/>
        <v>0</v>
      </c>
    </row>
    <row r="39" spans="2:10" ht="34.5" customHeight="1" x14ac:dyDescent="0.3">
      <c r="B39" s="54" t="s">
        <v>47</v>
      </c>
      <c r="C39" s="57">
        <v>42409</v>
      </c>
      <c r="D39" s="34" t="s">
        <v>45</v>
      </c>
      <c r="E39" s="35" t="s">
        <v>4</v>
      </c>
      <c r="F39" s="62">
        <v>1580049.5</v>
      </c>
      <c r="G39" s="53"/>
      <c r="I39" s="168">
        <v>1580049.5</v>
      </c>
      <c r="J39" s="8">
        <f t="shared" si="0"/>
        <v>0</v>
      </c>
    </row>
    <row r="40" spans="2:10" ht="34.5" customHeight="1" x14ac:dyDescent="0.3">
      <c r="B40" s="54" t="s">
        <v>5</v>
      </c>
      <c r="C40" s="57">
        <v>42409</v>
      </c>
      <c r="D40" s="34" t="s">
        <v>45</v>
      </c>
      <c r="E40" s="35" t="s">
        <v>4</v>
      </c>
      <c r="F40" s="62">
        <v>879713.6</v>
      </c>
      <c r="G40" s="53"/>
      <c r="I40" s="168">
        <v>879713.6</v>
      </c>
      <c r="J40" s="8">
        <f t="shared" si="0"/>
        <v>0</v>
      </c>
    </row>
    <row r="41" spans="2:10" ht="34.5" customHeight="1" x14ac:dyDescent="0.3">
      <c r="B41" s="54" t="s">
        <v>48</v>
      </c>
      <c r="C41" s="57">
        <v>42409</v>
      </c>
      <c r="D41" s="34" t="s">
        <v>45</v>
      </c>
      <c r="E41" s="35" t="s">
        <v>4</v>
      </c>
      <c r="F41" s="62">
        <v>355770</v>
      </c>
      <c r="G41" s="53"/>
      <c r="I41" s="168">
        <v>355770</v>
      </c>
      <c r="J41" s="8">
        <f t="shared" si="0"/>
        <v>0</v>
      </c>
    </row>
    <row r="42" spans="2:10" ht="34.5" customHeight="1" x14ac:dyDescent="0.3">
      <c r="B42" s="54" t="s">
        <v>49</v>
      </c>
      <c r="C42" s="57">
        <v>42409</v>
      </c>
      <c r="D42" s="34" t="s">
        <v>45</v>
      </c>
      <c r="E42" s="35" t="s">
        <v>4</v>
      </c>
      <c r="F42" s="62">
        <v>323054.5</v>
      </c>
      <c r="G42" s="53"/>
      <c r="I42" s="168">
        <v>323054.5</v>
      </c>
      <c r="J42" s="8">
        <f t="shared" si="0"/>
        <v>0</v>
      </c>
    </row>
    <row r="43" spans="2:10" ht="34.5" customHeight="1" x14ac:dyDescent="0.3">
      <c r="B43" s="54" t="s">
        <v>52</v>
      </c>
      <c r="C43" s="57">
        <v>42410</v>
      </c>
      <c r="D43" s="34" t="s">
        <v>51</v>
      </c>
      <c r="E43" s="35" t="s">
        <v>4</v>
      </c>
      <c r="F43" s="61">
        <v>650850.30000000005</v>
      </c>
      <c r="G43" s="53"/>
      <c r="I43" s="167">
        <v>650850.30000000005</v>
      </c>
      <c r="J43" s="8">
        <f t="shared" si="0"/>
        <v>0</v>
      </c>
    </row>
    <row r="44" spans="2:10" ht="34.5" customHeight="1" x14ac:dyDescent="0.3">
      <c r="B44" s="54" t="s">
        <v>53</v>
      </c>
      <c r="C44" s="57">
        <v>42426</v>
      </c>
      <c r="D44" s="34" t="s">
        <v>45</v>
      </c>
      <c r="E44" s="35" t="s">
        <v>4</v>
      </c>
      <c r="F44" s="62">
        <v>134668.68</v>
      </c>
      <c r="G44" s="53"/>
      <c r="I44" s="168">
        <v>134668.68</v>
      </c>
      <c r="J44" s="8">
        <f t="shared" si="0"/>
        <v>0</v>
      </c>
    </row>
    <row r="45" spans="2:10" ht="34.5" customHeight="1" x14ac:dyDescent="0.3">
      <c r="B45" s="54" t="s">
        <v>54</v>
      </c>
      <c r="C45" s="55">
        <v>42429</v>
      </c>
      <c r="D45" s="35" t="s">
        <v>40</v>
      </c>
      <c r="E45" s="35" t="s">
        <v>4</v>
      </c>
      <c r="F45" s="58">
        <v>69797</v>
      </c>
      <c r="G45" s="53"/>
      <c r="I45" s="165">
        <v>69797</v>
      </c>
      <c r="J45" s="8">
        <f t="shared" si="0"/>
        <v>0</v>
      </c>
    </row>
    <row r="46" spans="2:10" ht="34.5" customHeight="1" x14ac:dyDescent="0.3">
      <c r="B46" s="63" t="s">
        <v>56</v>
      </c>
      <c r="C46" s="55">
        <v>42432</v>
      </c>
      <c r="D46" s="34" t="s">
        <v>55</v>
      </c>
      <c r="E46" s="35" t="s">
        <v>4</v>
      </c>
      <c r="F46" s="59">
        <v>1127136</v>
      </c>
      <c r="G46" s="53"/>
      <c r="I46" s="166">
        <v>1127136</v>
      </c>
      <c r="J46" s="8">
        <f t="shared" si="0"/>
        <v>0</v>
      </c>
    </row>
    <row r="47" spans="2:10" ht="34.5" customHeight="1" x14ac:dyDescent="0.3">
      <c r="B47" s="54" t="s">
        <v>57</v>
      </c>
      <c r="C47" s="57">
        <v>42433</v>
      </c>
      <c r="D47" s="34" t="s">
        <v>45</v>
      </c>
      <c r="E47" s="35" t="s">
        <v>4</v>
      </c>
      <c r="F47" s="62">
        <v>547520</v>
      </c>
      <c r="G47" s="53"/>
      <c r="I47" s="168">
        <v>547520</v>
      </c>
      <c r="J47" s="8">
        <f t="shared" si="0"/>
        <v>0</v>
      </c>
    </row>
    <row r="48" spans="2:10" ht="34.5" customHeight="1" x14ac:dyDescent="0.3">
      <c r="B48" s="54" t="s">
        <v>58</v>
      </c>
      <c r="C48" s="57">
        <v>42438</v>
      </c>
      <c r="D48" s="34" t="s">
        <v>45</v>
      </c>
      <c r="E48" s="35" t="s">
        <v>4</v>
      </c>
      <c r="F48" s="62">
        <v>557506.93000000005</v>
      </c>
      <c r="G48" s="53"/>
      <c r="I48" s="168">
        <v>557506.93000000005</v>
      </c>
      <c r="J48" s="8">
        <f t="shared" si="0"/>
        <v>0</v>
      </c>
    </row>
    <row r="49" spans="2:10" ht="34.5" customHeight="1" x14ac:dyDescent="0.3">
      <c r="B49" s="54" t="s">
        <v>59</v>
      </c>
      <c r="C49" s="57">
        <v>42438</v>
      </c>
      <c r="D49" s="34" t="s">
        <v>45</v>
      </c>
      <c r="E49" s="35" t="s">
        <v>4</v>
      </c>
      <c r="F49" s="62">
        <v>609880.05000000005</v>
      </c>
      <c r="G49" s="53"/>
      <c r="I49" s="168">
        <v>609880.05000000005</v>
      </c>
      <c r="J49" s="8">
        <f t="shared" si="0"/>
        <v>0</v>
      </c>
    </row>
    <row r="50" spans="2:10" ht="34.5" customHeight="1" x14ac:dyDescent="0.3">
      <c r="B50" s="54" t="s">
        <v>60</v>
      </c>
      <c r="C50" s="57">
        <v>42438</v>
      </c>
      <c r="D50" s="34" t="s">
        <v>45</v>
      </c>
      <c r="E50" s="35" t="s">
        <v>4</v>
      </c>
      <c r="F50" s="62">
        <v>674665</v>
      </c>
      <c r="G50" s="53"/>
      <c r="I50" s="168">
        <v>674665</v>
      </c>
      <c r="J50" s="8">
        <f t="shared" si="0"/>
        <v>0</v>
      </c>
    </row>
    <row r="51" spans="2:10" ht="34.5" customHeight="1" x14ac:dyDescent="0.3">
      <c r="B51" s="54" t="s">
        <v>61</v>
      </c>
      <c r="C51" s="57">
        <v>42438</v>
      </c>
      <c r="D51" s="34" t="s">
        <v>45</v>
      </c>
      <c r="E51" s="35" t="s">
        <v>4</v>
      </c>
      <c r="F51" s="62">
        <v>258502.6</v>
      </c>
      <c r="G51" s="53"/>
      <c r="I51" s="168">
        <v>258502.6</v>
      </c>
      <c r="J51" s="8">
        <f t="shared" si="0"/>
        <v>0</v>
      </c>
    </row>
    <row r="52" spans="2:10" ht="34.5" customHeight="1" x14ac:dyDescent="0.3">
      <c r="B52" s="54" t="s">
        <v>62</v>
      </c>
      <c r="C52" s="57">
        <v>42447</v>
      </c>
      <c r="D52" s="34" t="s">
        <v>45</v>
      </c>
      <c r="E52" s="35" t="s">
        <v>4</v>
      </c>
      <c r="F52" s="62">
        <v>169920</v>
      </c>
      <c r="G52" s="53"/>
      <c r="I52" s="168">
        <v>169920</v>
      </c>
      <c r="J52" s="8">
        <f t="shared" si="0"/>
        <v>0</v>
      </c>
    </row>
    <row r="53" spans="2:10" ht="34.5" customHeight="1" x14ac:dyDescent="0.3">
      <c r="B53" s="54" t="s">
        <v>63</v>
      </c>
      <c r="C53" s="57">
        <v>42447</v>
      </c>
      <c r="D53" s="34" t="s">
        <v>45</v>
      </c>
      <c r="E53" s="35" t="s">
        <v>4</v>
      </c>
      <c r="F53" s="62">
        <v>477900</v>
      </c>
      <c r="G53" s="53"/>
      <c r="I53" s="168">
        <v>477900</v>
      </c>
      <c r="J53" s="8">
        <f t="shared" si="0"/>
        <v>0</v>
      </c>
    </row>
    <row r="54" spans="2:10" ht="34.5" customHeight="1" x14ac:dyDescent="0.3">
      <c r="B54" s="54" t="s">
        <v>64</v>
      </c>
      <c r="C54" s="57">
        <v>42447</v>
      </c>
      <c r="D54" s="34" t="s">
        <v>45</v>
      </c>
      <c r="E54" s="35" t="s">
        <v>4</v>
      </c>
      <c r="F54" s="62">
        <v>226206</v>
      </c>
      <c r="G54" s="53"/>
      <c r="I54" s="168">
        <v>226206</v>
      </c>
      <c r="J54" s="8">
        <f t="shared" si="0"/>
        <v>0</v>
      </c>
    </row>
    <row r="55" spans="2:10" ht="34.5" customHeight="1" x14ac:dyDescent="0.3">
      <c r="B55" s="54" t="s">
        <v>65</v>
      </c>
      <c r="C55" s="57">
        <v>42447</v>
      </c>
      <c r="D55" s="34" t="s">
        <v>45</v>
      </c>
      <c r="E55" s="35" t="s">
        <v>4</v>
      </c>
      <c r="F55" s="62">
        <v>854314.10100000002</v>
      </c>
      <c r="G55" s="53"/>
      <c r="I55" s="168">
        <v>854314.10100000002</v>
      </c>
      <c r="J55" s="8">
        <f t="shared" si="0"/>
        <v>0</v>
      </c>
    </row>
    <row r="56" spans="2:10" ht="34.5" customHeight="1" x14ac:dyDescent="0.3">
      <c r="B56" s="54" t="s">
        <v>66</v>
      </c>
      <c r="C56" s="57">
        <v>42447</v>
      </c>
      <c r="D56" s="34" t="s">
        <v>45</v>
      </c>
      <c r="E56" s="35" t="s">
        <v>4</v>
      </c>
      <c r="F56" s="62">
        <v>571592</v>
      </c>
      <c r="G56" s="53"/>
      <c r="I56" s="168">
        <v>571592</v>
      </c>
      <c r="J56" s="8">
        <f t="shared" si="0"/>
        <v>0</v>
      </c>
    </row>
    <row r="57" spans="2:10" ht="34.5" customHeight="1" x14ac:dyDescent="0.3">
      <c r="B57" s="54" t="s">
        <v>67</v>
      </c>
      <c r="C57" s="57">
        <v>42447</v>
      </c>
      <c r="D57" s="34" t="s">
        <v>45</v>
      </c>
      <c r="E57" s="35" t="s">
        <v>4</v>
      </c>
      <c r="F57" s="62">
        <v>697380</v>
      </c>
      <c r="G57" s="53"/>
      <c r="I57" s="168">
        <v>697380</v>
      </c>
      <c r="J57" s="8">
        <f t="shared" si="0"/>
        <v>0</v>
      </c>
    </row>
    <row r="58" spans="2:10" ht="34.5" customHeight="1" x14ac:dyDescent="0.3">
      <c r="B58" s="54" t="s">
        <v>68</v>
      </c>
      <c r="C58" s="57">
        <v>42464</v>
      </c>
      <c r="D58" s="34" t="s">
        <v>45</v>
      </c>
      <c r="E58" s="35" t="s">
        <v>4</v>
      </c>
      <c r="F58" s="62">
        <v>414640.2</v>
      </c>
      <c r="G58" s="53"/>
      <c r="I58" s="168">
        <v>414640.2</v>
      </c>
      <c r="J58" s="8">
        <f t="shared" si="0"/>
        <v>0</v>
      </c>
    </row>
    <row r="59" spans="2:10" ht="34.5" customHeight="1" x14ac:dyDescent="0.3">
      <c r="B59" s="54" t="s">
        <v>69</v>
      </c>
      <c r="C59" s="57">
        <v>42474</v>
      </c>
      <c r="D59" s="34" t="s">
        <v>45</v>
      </c>
      <c r="E59" s="35" t="s">
        <v>4</v>
      </c>
      <c r="F59" s="64">
        <v>114679.48</v>
      </c>
      <c r="G59" s="53"/>
      <c r="I59" s="169">
        <v>114679.48</v>
      </c>
      <c r="J59" s="8">
        <f t="shared" si="0"/>
        <v>0</v>
      </c>
    </row>
    <row r="60" spans="2:10" ht="34.5" customHeight="1" x14ac:dyDescent="0.3">
      <c r="B60" s="54" t="s">
        <v>70</v>
      </c>
      <c r="C60" s="57">
        <v>42490</v>
      </c>
      <c r="D60" s="34" t="s">
        <v>45</v>
      </c>
      <c r="E60" s="35" t="s">
        <v>4</v>
      </c>
      <c r="F60" s="62">
        <v>1017750</v>
      </c>
      <c r="G60" s="53"/>
      <c r="I60" s="168">
        <v>1017750</v>
      </c>
      <c r="J60" s="8">
        <f t="shared" si="0"/>
        <v>0</v>
      </c>
    </row>
    <row r="61" spans="2:10" ht="34.5" customHeight="1" x14ac:dyDescent="0.3">
      <c r="B61" s="54" t="s">
        <v>71</v>
      </c>
      <c r="C61" s="57">
        <v>42494</v>
      </c>
      <c r="D61" s="34" t="s">
        <v>45</v>
      </c>
      <c r="E61" s="35" t="s">
        <v>4</v>
      </c>
      <c r="F61" s="62">
        <v>142780</v>
      </c>
      <c r="G61" s="53"/>
      <c r="I61" s="168">
        <v>142780</v>
      </c>
      <c r="J61" s="8">
        <f t="shared" si="0"/>
        <v>0</v>
      </c>
    </row>
    <row r="62" spans="2:10" ht="34.5" customHeight="1" x14ac:dyDescent="0.3">
      <c r="B62" s="54" t="s">
        <v>72</v>
      </c>
      <c r="C62" s="57">
        <v>42494</v>
      </c>
      <c r="D62" s="34" t="s">
        <v>45</v>
      </c>
      <c r="E62" s="35" t="s">
        <v>4</v>
      </c>
      <c r="F62" s="62">
        <v>589882</v>
      </c>
      <c r="G62" s="53"/>
      <c r="I62" s="168">
        <v>589882</v>
      </c>
      <c r="J62" s="8">
        <f t="shared" si="0"/>
        <v>0</v>
      </c>
    </row>
    <row r="63" spans="2:10" ht="34.5" customHeight="1" x14ac:dyDescent="0.3">
      <c r="B63" s="54" t="s">
        <v>73</v>
      </c>
      <c r="C63" s="57">
        <v>42494</v>
      </c>
      <c r="D63" s="34" t="s">
        <v>45</v>
      </c>
      <c r="E63" s="35" t="s">
        <v>4</v>
      </c>
      <c r="F63" s="62">
        <v>589882</v>
      </c>
      <c r="G63" s="53"/>
      <c r="I63" s="168">
        <v>589882</v>
      </c>
      <c r="J63" s="8">
        <f t="shared" si="0"/>
        <v>0</v>
      </c>
    </row>
    <row r="64" spans="2:10" ht="34.5" customHeight="1" x14ac:dyDescent="0.3">
      <c r="B64" s="54" t="s">
        <v>74</v>
      </c>
      <c r="C64" s="57">
        <v>42494</v>
      </c>
      <c r="D64" s="34" t="s">
        <v>45</v>
      </c>
      <c r="E64" s="35" t="s">
        <v>4</v>
      </c>
      <c r="F64" s="62">
        <v>1179764</v>
      </c>
      <c r="G64" s="53"/>
      <c r="I64" s="168">
        <v>1179764</v>
      </c>
      <c r="J64" s="8">
        <f t="shared" si="0"/>
        <v>0</v>
      </c>
    </row>
    <row r="65" spans="2:10" ht="34.5" customHeight="1" x14ac:dyDescent="0.3">
      <c r="B65" s="54" t="s">
        <v>77</v>
      </c>
      <c r="C65" s="57">
        <v>42557</v>
      </c>
      <c r="D65" s="34" t="s">
        <v>75</v>
      </c>
      <c r="E65" s="35" t="s">
        <v>76</v>
      </c>
      <c r="F65" s="61">
        <v>8711.57</v>
      </c>
      <c r="G65" s="53"/>
      <c r="I65" s="167">
        <v>8711.57</v>
      </c>
      <c r="J65" s="8">
        <f t="shared" si="0"/>
        <v>0</v>
      </c>
    </row>
    <row r="66" spans="2:10" ht="34.5" customHeight="1" x14ac:dyDescent="0.3">
      <c r="B66" s="54" t="s">
        <v>79</v>
      </c>
      <c r="C66" s="57">
        <v>42582</v>
      </c>
      <c r="D66" s="34" t="s">
        <v>78</v>
      </c>
      <c r="E66" s="35" t="s">
        <v>21</v>
      </c>
      <c r="F66" s="58">
        <v>720272</v>
      </c>
      <c r="G66" s="53"/>
      <c r="I66" s="165">
        <v>720272</v>
      </c>
      <c r="J66" s="8">
        <f t="shared" si="0"/>
        <v>0</v>
      </c>
    </row>
    <row r="67" spans="2:10" ht="34.5" customHeight="1" x14ac:dyDescent="0.3">
      <c r="B67" s="54" t="s">
        <v>80</v>
      </c>
      <c r="C67" s="57">
        <v>42585</v>
      </c>
      <c r="D67" s="34" t="s">
        <v>45</v>
      </c>
      <c r="E67" s="35" t="s">
        <v>4</v>
      </c>
      <c r="F67" s="62">
        <v>295000</v>
      </c>
      <c r="G67" s="53"/>
      <c r="I67" s="168">
        <v>295000</v>
      </c>
      <c r="J67" s="8">
        <f t="shared" si="0"/>
        <v>0</v>
      </c>
    </row>
    <row r="68" spans="2:10" ht="34.5" customHeight="1" x14ac:dyDescent="0.3">
      <c r="B68" s="54" t="s">
        <v>81</v>
      </c>
      <c r="C68" s="57">
        <v>42608</v>
      </c>
      <c r="D68" s="34" t="s">
        <v>45</v>
      </c>
      <c r="E68" s="35" t="s">
        <v>4</v>
      </c>
      <c r="F68" s="62">
        <v>141835.98000000001</v>
      </c>
      <c r="G68" s="53"/>
      <c r="I68" s="168">
        <v>141835.98000000001</v>
      </c>
      <c r="J68" s="8">
        <f t="shared" si="0"/>
        <v>0</v>
      </c>
    </row>
    <row r="69" spans="2:10" ht="34.5" customHeight="1" x14ac:dyDescent="0.3">
      <c r="B69" s="54" t="s">
        <v>83</v>
      </c>
      <c r="C69" s="55">
        <v>42633</v>
      </c>
      <c r="D69" s="34" t="s">
        <v>82</v>
      </c>
      <c r="E69" s="35" t="s">
        <v>4</v>
      </c>
      <c r="F69" s="59">
        <v>306800</v>
      </c>
      <c r="G69" s="53"/>
      <c r="I69" s="166">
        <v>306800</v>
      </c>
      <c r="J69" s="8">
        <f t="shared" si="0"/>
        <v>0</v>
      </c>
    </row>
    <row r="70" spans="2:10" ht="34.5" customHeight="1" x14ac:dyDescent="0.3">
      <c r="B70" s="54" t="s">
        <v>84</v>
      </c>
      <c r="C70" s="57">
        <v>42641</v>
      </c>
      <c r="D70" s="34" t="s">
        <v>45</v>
      </c>
      <c r="E70" s="35" t="s">
        <v>4</v>
      </c>
      <c r="F70" s="62">
        <v>76772.44</v>
      </c>
      <c r="G70" s="53"/>
      <c r="I70" s="168">
        <v>76772.44</v>
      </c>
      <c r="J70" s="8">
        <f t="shared" si="0"/>
        <v>0</v>
      </c>
    </row>
    <row r="71" spans="2:10" ht="34.5" customHeight="1" x14ac:dyDescent="0.3">
      <c r="B71" s="54" t="s">
        <v>85</v>
      </c>
      <c r="C71" s="57">
        <v>42685</v>
      </c>
      <c r="D71" s="34" t="s">
        <v>45</v>
      </c>
      <c r="E71" s="35" t="s">
        <v>4</v>
      </c>
      <c r="F71" s="62">
        <v>1808268.64</v>
      </c>
      <c r="G71" s="53"/>
      <c r="I71" s="168">
        <v>1808268.64</v>
      </c>
      <c r="J71" s="8">
        <f t="shared" si="0"/>
        <v>0</v>
      </c>
    </row>
    <row r="72" spans="2:10" ht="34.5" customHeight="1" x14ac:dyDescent="0.3">
      <c r="B72" s="54" t="s">
        <v>86</v>
      </c>
      <c r="C72" s="55">
        <v>42710</v>
      </c>
      <c r="D72" s="35" t="s">
        <v>40</v>
      </c>
      <c r="E72" s="35" t="s">
        <v>4</v>
      </c>
      <c r="F72" s="61">
        <v>20709</v>
      </c>
      <c r="G72" s="53"/>
      <c r="I72" s="167">
        <v>20709</v>
      </c>
      <c r="J72" s="8">
        <f t="shared" si="0"/>
        <v>0</v>
      </c>
    </row>
    <row r="73" spans="2:10" ht="34.5" customHeight="1" x14ac:dyDescent="0.3">
      <c r="B73" s="54" t="s">
        <v>95</v>
      </c>
      <c r="C73" s="57">
        <v>42767</v>
      </c>
      <c r="D73" s="34" t="s">
        <v>45</v>
      </c>
      <c r="E73" s="35" t="s">
        <v>4</v>
      </c>
      <c r="F73" s="62">
        <v>120360</v>
      </c>
      <c r="G73" s="53"/>
      <c r="I73" s="168">
        <v>120360</v>
      </c>
      <c r="J73" s="8">
        <f t="shared" si="0"/>
        <v>0</v>
      </c>
    </row>
    <row r="74" spans="2:10" ht="34.5" customHeight="1" x14ac:dyDescent="0.3">
      <c r="B74" s="54" t="s">
        <v>96</v>
      </c>
      <c r="C74" s="57">
        <v>42767</v>
      </c>
      <c r="D74" s="34" t="s">
        <v>45</v>
      </c>
      <c r="E74" s="35" t="s">
        <v>4</v>
      </c>
      <c r="F74" s="62">
        <v>505506.34</v>
      </c>
      <c r="G74" s="53"/>
      <c r="I74" s="168">
        <v>505506.34</v>
      </c>
      <c r="J74" s="8">
        <f t="shared" si="0"/>
        <v>0</v>
      </c>
    </row>
    <row r="75" spans="2:10" ht="34.5" customHeight="1" x14ac:dyDescent="0.3">
      <c r="B75" s="54" t="s">
        <v>97</v>
      </c>
      <c r="C75" s="57">
        <v>42767</v>
      </c>
      <c r="D75" s="34" t="s">
        <v>45</v>
      </c>
      <c r="E75" s="35" t="s">
        <v>4</v>
      </c>
      <c r="F75" s="62">
        <v>505506.34</v>
      </c>
      <c r="G75" s="53"/>
      <c r="I75" s="168">
        <v>505506.34</v>
      </c>
      <c r="J75" s="8">
        <f t="shared" si="0"/>
        <v>0</v>
      </c>
    </row>
    <row r="76" spans="2:10" ht="34.5" customHeight="1" x14ac:dyDescent="0.3">
      <c r="B76" s="54" t="s">
        <v>89</v>
      </c>
      <c r="C76" s="57">
        <v>42767</v>
      </c>
      <c r="D76" s="34" t="s">
        <v>45</v>
      </c>
      <c r="E76" s="35" t="s">
        <v>4</v>
      </c>
      <c r="F76" s="62">
        <v>246557.46</v>
      </c>
      <c r="G76" s="53"/>
      <c r="I76" s="168">
        <v>246557.46</v>
      </c>
      <c r="J76" s="8">
        <f t="shared" si="0"/>
        <v>0</v>
      </c>
    </row>
    <row r="77" spans="2:10" ht="34.5" customHeight="1" x14ac:dyDescent="0.3">
      <c r="B77" s="54" t="s">
        <v>98</v>
      </c>
      <c r="C77" s="57">
        <v>42767</v>
      </c>
      <c r="D77" s="34" t="s">
        <v>45</v>
      </c>
      <c r="E77" s="35" t="s">
        <v>4</v>
      </c>
      <c r="F77" s="62">
        <v>580554.34</v>
      </c>
      <c r="G77" s="53"/>
      <c r="I77" s="168">
        <v>580554.34</v>
      </c>
      <c r="J77" s="8">
        <f t="shared" si="0"/>
        <v>0</v>
      </c>
    </row>
    <row r="78" spans="2:10" ht="34.5" customHeight="1" x14ac:dyDescent="0.3">
      <c r="B78" s="54" t="s">
        <v>91</v>
      </c>
      <c r="C78" s="57">
        <v>42767</v>
      </c>
      <c r="D78" s="34" t="s">
        <v>45</v>
      </c>
      <c r="E78" s="35" t="s">
        <v>4</v>
      </c>
      <c r="F78" s="62">
        <v>286740</v>
      </c>
      <c r="G78" s="53"/>
      <c r="I78" s="168">
        <v>286740</v>
      </c>
      <c r="J78" s="8">
        <f t="shared" si="0"/>
        <v>0</v>
      </c>
    </row>
    <row r="79" spans="2:10" ht="34.5" customHeight="1" x14ac:dyDescent="0.3">
      <c r="B79" s="54" t="s">
        <v>90</v>
      </c>
      <c r="C79" s="57">
        <v>42767</v>
      </c>
      <c r="D79" s="34" t="s">
        <v>45</v>
      </c>
      <c r="E79" s="35" t="s">
        <v>4</v>
      </c>
      <c r="F79" s="62">
        <v>286740</v>
      </c>
      <c r="G79" s="53"/>
      <c r="I79" s="168">
        <v>286740</v>
      </c>
      <c r="J79" s="8">
        <f t="shared" si="0"/>
        <v>0</v>
      </c>
    </row>
    <row r="80" spans="2:10" ht="34.5" customHeight="1" x14ac:dyDescent="0.3">
      <c r="B80" s="97" t="s">
        <v>88</v>
      </c>
      <c r="C80" s="55">
        <v>42767</v>
      </c>
      <c r="D80" s="36" t="s">
        <v>87</v>
      </c>
      <c r="E80" s="35" t="s">
        <v>4</v>
      </c>
      <c r="F80" s="65">
        <v>128030</v>
      </c>
      <c r="G80" s="53"/>
      <c r="I80" s="170">
        <v>128030</v>
      </c>
      <c r="J80" s="8">
        <f t="shared" si="0"/>
        <v>0</v>
      </c>
    </row>
    <row r="81" spans="2:10" ht="34.5" customHeight="1" x14ac:dyDescent="0.3">
      <c r="B81" s="97" t="s">
        <v>89</v>
      </c>
      <c r="C81" s="55">
        <v>42767</v>
      </c>
      <c r="D81" s="36" t="s">
        <v>87</v>
      </c>
      <c r="E81" s="35" t="s">
        <v>4</v>
      </c>
      <c r="F81" s="65">
        <v>284616</v>
      </c>
      <c r="G81" s="53"/>
      <c r="I81" s="170">
        <v>284616</v>
      </c>
      <c r="J81" s="8">
        <f t="shared" ref="J81:J144" si="1">+F81-I81</f>
        <v>0</v>
      </c>
    </row>
    <row r="82" spans="2:10" ht="34.5" customHeight="1" x14ac:dyDescent="0.3">
      <c r="B82" s="97" t="s">
        <v>90</v>
      </c>
      <c r="C82" s="55">
        <v>42767</v>
      </c>
      <c r="D82" s="36" t="s">
        <v>87</v>
      </c>
      <c r="E82" s="35" t="s">
        <v>4</v>
      </c>
      <c r="F82" s="65">
        <v>344324</v>
      </c>
      <c r="G82" s="53"/>
      <c r="I82" s="170">
        <v>344324</v>
      </c>
      <c r="J82" s="8">
        <f t="shared" si="1"/>
        <v>0</v>
      </c>
    </row>
    <row r="83" spans="2:10" ht="34.5" customHeight="1" x14ac:dyDescent="0.3">
      <c r="B83" s="97" t="s">
        <v>91</v>
      </c>
      <c r="C83" s="55">
        <v>42767</v>
      </c>
      <c r="D83" s="36" t="s">
        <v>87</v>
      </c>
      <c r="E83" s="35" t="s">
        <v>4</v>
      </c>
      <c r="F83" s="65">
        <v>734375.36</v>
      </c>
      <c r="G83" s="53"/>
      <c r="I83" s="170">
        <v>734375.36</v>
      </c>
      <c r="J83" s="8">
        <f t="shared" si="1"/>
        <v>0</v>
      </c>
    </row>
    <row r="84" spans="2:10" ht="34.5" customHeight="1" x14ac:dyDescent="0.3">
      <c r="B84" s="97" t="s">
        <v>64</v>
      </c>
      <c r="C84" s="55">
        <v>42767</v>
      </c>
      <c r="D84" s="36" t="s">
        <v>87</v>
      </c>
      <c r="E84" s="35" t="s">
        <v>4</v>
      </c>
      <c r="F84" s="65">
        <v>1660679.84</v>
      </c>
      <c r="G84" s="53"/>
      <c r="I84" s="170">
        <v>1660679.84</v>
      </c>
      <c r="J84" s="8">
        <f t="shared" si="1"/>
        <v>0</v>
      </c>
    </row>
    <row r="85" spans="2:10" ht="34.5" customHeight="1" x14ac:dyDescent="0.3">
      <c r="B85" s="97" t="s">
        <v>92</v>
      </c>
      <c r="C85" s="55">
        <v>42767</v>
      </c>
      <c r="D85" s="36" t="s">
        <v>87</v>
      </c>
      <c r="E85" s="35" t="s">
        <v>4</v>
      </c>
      <c r="F85" s="65">
        <v>346872.8</v>
      </c>
      <c r="G85" s="53"/>
      <c r="I85" s="170">
        <v>346872.8</v>
      </c>
      <c r="J85" s="8">
        <f t="shared" si="1"/>
        <v>0</v>
      </c>
    </row>
    <row r="86" spans="2:10" ht="34.5" customHeight="1" x14ac:dyDescent="0.3">
      <c r="B86" s="97" t="s">
        <v>80</v>
      </c>
      <c r="C86" s="55">
        <v>42767</v>
      </c>
      <c r="D86" s="36" t="s">
        <v>87</v>
      </c>
      <c r="E86" s="35" t="s">
        <v>4</v>
      </c>
      <c r="F86" s="65">
        <v>346872.8</v>
      </c>
      <c r="G86" s="53"/>
      <c r="I86" s="170">
        <v>346872.8</v>
      </c>
      <c r="J86" s="8">
        <f t="shared" si="1"/>
        <v>0</v>
      </c>
    </row>
    <row r="87" spans="2:10" ht="34.5" customHeight="1" x14ac:dyDescent="0.3">
      <c r="B87" s="97" t="s">
        <v>81</v>
      </c>
      <c r="C87" s="55">
        <v>42767</v>
      </c>
      <c r="D87" s="36" t="s">
        <v>87</v>
      </c>
      <c r="E87" s="35" t="s">
        <v>4</v>
      </c>
      <c r="F87" s="65">
        <v>346872.8</v>
      </c>
      <c r="G87" s="53"/>
      <c r="I87" s="170">
        <v>346872.8</v>
      </c>
      <c r="J87" s="8">
        <f t="shared" si="1"/>
        <v>0</v>
      </c>
    </row>
    <row r="88" spans="2:10" ht="34.5" customHeight="1" x14ac:dyDescent="0.3">
      <c r="B88" s="97" t="s">
        <v>93</v>
      </c>
      <c r="C88" s="55">
        <v>42767</v>
      </c>
      <c r="D88" s="36" t="s">
        <v>87</v>
      </c>
      <c r="E88" s="35" t="s">
        <v>4</v>
      </c>
      <c r="F88" s="65">
        <v>346872.8</v>
      </c>
      <c r="G88" s="53"/>
      <c r="I88" s="170">
        <v>346872.8</v>
      </c>
      <c r="J88" s="8">
        <f t="shared" si="1"/>
        <v>0</v>
      </c>
    </row>
    <row r="89" spans="2:10" ht="34.5" customHeight="1" x14ac:dyDescent="0.3">
      <c r="B89" s="97" t="s">
        <v>94</v>
      </c>
      <c r="C89" s="55">
        <v>42767</v>
      </c>
      <c r="D89" s="36" t="s">
        <v>87</v>
      </c>
      <c r="E89" s="35" t="s">
        <v>4</v>
      </c>
      <c r="F89" s="65">
        <v>346872.8</v>
      </c>
      <c r="G89" s="53"/>
      <c r="I89" s="170">
        <v>346872.8</v>
      </c>
      <c r="J89" s="8">
        <f t="shared" si="1"/>
        <v>0</v>
      </c>
    </row>
    <row r="90" spans="2:10" ht="34.5" customHeight="1" x14ac:dyDescent="0.3">
      <c r="B90" s="97" t="s">
        <v>5</v>
      </c>
      <c r="C90" s="55">
        <v>42767</v>
      </c>
      <c r="D90" s="36" t="s">
        <v>87</v>
      </c>
      <c r="E90" s="35" t="s">
        <v>4</v>
      </c>
      <c r="F90" s="65">
        <v>480365.96</v>
      </c>
      <c r="G90" s="53"/>
      <c r="I90" s="170">
        <v>480365.96</v>
      </c>
      <c r="J90" s="8">
        <f t="shared" si="1"/>
        <v>0</v>
      </c>
    </row>
    <row r="91" spans="2:10" ht="34.5" customHeight="1" x14ac:dyDescent="0.3">
      <c r="B91" s="54" t="s">
        <v>99</v>
      </c>
      <c r="C91" s="55">
        <v>42786</v>
      </c>
      <c r="D91" s="35" t="s">
        <v>40</v>
      </c>
      <c r="E91" s="35" t="s">
        <v>4</v>
      </c>
      <c r="F91" s="61">
        <v>253251.6</v>
      </c>
      <c r="G91" s="53"/>
      <c r="I91" s="167">
        <v>253251.6</v>
      </c>
      <c r="J91" s="8">
        <f t="shared" si="1"/>
        <v>0</v>
      </c>
    </row>
    <row r="92" spans="2:10" ht="34.5" customHeight="1" x14ac:dyDescent="0.3">
      <c r="B92" s="54" t="s">
        <v>100</v>
      </c>
      <c r="C92" s="55">
        <v>42786</v>
      </c>
      <c r="D92" s="35" t="s">
        <v>40</v>
      </c>
      <c r="E92" s="35" t="s">
        <v>4</v>
      </c>
      <c r="F92" s="61">
        <v>86022</v>
      </c>
      <c r="G92" s="53"/>
      <c r="I92" s="167">
        <v>86022</v>
      </c>
      <c r="J92" s="8">
        <f t="shared" si="1"/>
        <v>0</v>
      </c>
    </row>
    <row r="93" spans="2:10" ht="34.5" customHeight="1" x14ac:dyDescent="0.3">
      <c r="B93" s="54" t="s">
        <v>101</v>
      </c>
      <c r="C93" s="55">
        <v>42786</v>
      </c>
      <c r="D93" s="35" t="s">
        <v>40</v>
      </c>
      <c r="E93" s="35" t="s">
        <v>4</v>
      </c>
      <c r="F93" s="61">
        <v>111510</v>
      </c>
      <c r="G93" s="53"/>
      <c r="I93" s="167">
        <v>111510</v>
      </c>
      <c r="J93" s="8">
        <f t="shared" si="1"/>
        <v>0</v>
      </c>
    </row>
    <row r="94" spans="2:10" ht="34.5" customHeight="1" x14ac:dyDescent="0.3">
      <c r="B94" s="54" t="s">
        <v>102</v>
      </c>
      <c r="C94" s="55">
        <v>42786</v>
      </c>
      <c r="D94" s="35" t="s">
        <v>40</v>
      </c>
      <c r="E94" s="35" t="s">
        <v>4</v>
      </c>
      <c r="F94" s="61">
        <v>149860</v>
      </c>
      <c r="G94" s="53"/>
      <c r="I94" s="167">
        <v>149860</v>
      </c>
      <c r="J94" s="8">
        <f t="shared" si="1"/>
        <v>0</v>
      </c>
    </row>
    <row r="95" spans="2:10" ht="34.5" customHeight="1" x14ac:dyDescent="0.3">
      <c r="B95" s="54" t="s">
        <v>103</v>
      </c>
      <c r="C95" s="55">
        <v>42786</v>
      </c>
      <c r="D95" s="35" t="s">
        <v>40</v>
      </c>
      <c r="E95" s="35" t="s">
        <v>4</v>
      </c>
      <c r="F95" s="61">
        <v>111510</v>
      </c>
      <c r="G95" s="53"/>
      <c r="I95" s="167">
        <v>111510</v>
      </c>
      <c r="J95" s="8">
        <f t="shared" si="1"/>
        <v>0</v>
      </c>
    </row>
    <row r="96" spans="2:10" ht="34.5" customHeight="1" x14ac:dyDescent="0.3">
      <c r="B96" s="54" t="s">
        <v>104</v>
      </c>
      <c r="C96" s="57">
        <v>42787</v>
      </c>
      <c r="D96" s="34" t="s">
        <v>45</v>
      </c>
      <c r="E96" s="35" t="s">
        <v>4</v>
      </c>
      <c r="F96" s="62">
        <v>25370</v>
      </c>
      <c r="G96" s="53"/>
      <c r="I96" s="168">
        <v>25370</v>
      </c>
      <c r="J96" s="8">
        <f t="shared" si="1"/>
        <v>0</v>
      </c>
    </row>
    <row r="97" spans="2:10" ht="34.5" customHeight="1" x14ac:dyDescent="0.3">
      <c r="B97" s="54" t="s">
        <v>88</v>
      </c>
      <c r="C97" s="57">
        <v>42811</v>
      </c>
      <c r="D97" s="34" t="s">
        <v>45</v>
      </c>
      <c r="E97" s="35" t="s">
        <v>4</v>
      </c>
      <c r="F97" s="62">
        <v>339840</v>
      </c>
      <c r="G97" s="53"/>
      <c r="I97" s="168">
        <v>339840</v>
      </c>
      <c r="J97" s="8">
        <f t="shared" si="1"/>
        <v>0</v>
      </c>
    </row>
    <row r="98" spans="2:10" ht="34.5" customHeight="1" x14ac:dyDescent="0.3">
      <c r="B98" s="66" t="s">
        <v>107</v>
      </c>
      <c r="C98" s="55">
        <v>42825</v>
      </c>
      <c r="D98" s="36" t="s">
        <v>105</v>
      </c>
      <c r="E98" s="35" t="s">
        <v>106</v>
      </c>
      <c r="F98" s="65">
        <v>57500</v>
      </c>
      <c r="G98" s="53"/>
      <c r="I98" s="170">
        <v>57500</v>
      </c>
      <c r="J98" s="8">
        <f t="shared" si="1"/>
        <v>0</v>
      </c>
    </row>
    <row r="99" spans="2:10" ht="34.5" customHeight="1" x14ac:dyDescent="0.3">
      <c r="B99" s="66" t="s">
        <v>108</v>
      </c>
      <c r="C99" s="55">
        <v>42825</v>
      </c>
      <c r="D99" s="36" t="s">
        <v>105</v>
      </c>
      <c r="E99" s="35" t="s">
        <v>106</v>
      </c>
      <c r="F99" s="65">
        <v>152500</v>
      </c>
      <c r="G99" s="53"/>
      <c r="I99" s="170">
        <v>152500</v>
      </c>
      <c r="J99" s="8">
        <f t="shared" si="1"/>
        <v>0</v>
      </c>
    </row>
    <row r="100" spans="2:10" ht="34.5" customHeight="1" x14ac:dyDescent="0.3">
      <c r="B100" s="66" t="s">
        <v>31</v>
      </c>
      <c r="C100" s="55">
        <v>42825</v>
      </c>
      <c r="D100" s="36" t="s">
        <v>105</v>
      </c>
      <c r="E100" s="35" t="s">
        <v>106</v>
      </c>
      <c r="F100" s="65">
        <v>52500</v>
      </c>
      <c r="G100" s="53"/>
      <c r="I100" s="170">
        <v>52500</v>
      </c>
      <c r="J100" s="8">
        <f t="shared" si="1"/>
        <v>0</v>
      </c>
    </row>
    <row r="101" spans="2:10" ht="34.5" customHeight="1" x14ac:dyDescent="0.3">
      <c r="B101" s="66" t="s">
        <v>111</v>
      </c>
      <c r="C101" s="57">
        <v>42842</v>
      </c>
      <c r="D101" s="36" t="s">
        <v>109</v>
      </c>
      <c r="E101" s="35" t="s">
        <v>110</v>
      </c>
      <c r="F101" s="67">
        <v>64310</v>
      </c>
      <c r="G101" s="53"/>
      <c r="I101" s="171">
        <v>64310</v>
      </c>
      <c r="J101" s="8">
        <f t="shared" si="1"/>
        <v>0</v>
      </c>
    </row>
    <row r="102" spans="2:10" ht="34.5" customHeight="1" x14ac:dyDescent="0.3">
      <c r="B102" s="54" t="s">
        <v>113</v>
      </c>
      <c r="C102" s="57">
        <v>42880</v>
      </c>
      <c r="D102" s="34" t="s">
        <v>112</v>
      </c>
      <c r="E102" s="35" t="s">
        <v>4</v>
      </c>
      <c r="F102" s="61">
        <v>49850.28</v>
      </c>
      <c r="G102" s="53"/>
      <c r="I102" s="167">
        <v>49850.28</v>
      </c>
      <c r="J102" s="8">
        <f t="shared" si="1"/>
        <v>0</v>
      </c>
    </row>
    <row r="103" spans="2:10" ht="34.5" customHeight="1" x14ac:dyDescent="0.3">
      <c r="B103" s="54" t="s">
        <v>114</v>
      </c>
      <c r="C103" s="57">
        <v>42887</v>
      </c>
      <c r="D103" s="34" t="s">
        <v>45</v>
      </c>
      <c r="E103" s="35" t="s">
        <v>4</v>
      </c>
      <c r="F103" s="62">
        <v>543030.34</v>
      </c>
      <c r="G103" s="53"/>
      <c r="I103" s="168">
        <v>543030.34</v>
      </c>
      <c r="J103" s="8">
        <f t="shared" si="1"/>
        <v>0</v>
      </c>
    </row>
    <row r="104" spans="2:10" ht="34.5" customHeight="1" x14ac:dyDescent="0.3">
      <c r="B104" s="54" t="s">
        <v>92</v>
      </c>
      <c r="C104" s="57">
        <v>42887</v>
      </c>
      <c r="D104" s="34" t="s">
        <v>45</v>
      </c>
      <c r="E104" s="35" t="s">
        <v>4</v>
      </c>
      <c r="F104" s="62">
        <v>246557.46</v>
      </c>
      <c r="G104" s="53"/>
      <c r="I104" s="168">
        <v>246557.46</v>
      </c>
      <c r="J104" s="8">
        <f t="shared" si="1"/>
        <v>0</v>
      </c>
    </row>
    <row r="105" spans="2:10" ht="34.5" customHeight="1" x14ac:dyDescent="0.3">
      <c r="B105" s="54" t="s">
        <v>117</v>
      </c>
      <c r="C105" s="55">
        <v>42909</v>
      </c>
      <c r="D105" s="37" t="s">
        <v>115</v>
      </c>
      <c r="E105" s="35" t="s">
        <v>116</v>
      </c>
      <c r="F105" s="59">
        <v>184080</v>
      </c>
      <c r="G105" s="53"/>
      <c r="I105" s="166">
        <v>184080</v>
      </c>
      <c r="J105" s="8">
        <f t="shared" si="1"/>
        <v>0</v>
      </c>
    </row>
    <row r="106" spans="2:10" ht="34.5" customHeight="1" x14ac:dyDescent="0.3">
      <c r="B106" s="54" t="s">
        <v>120</v>
      </c>
      <c r="C106" s="55">
        <v>43011</v>
      </c>
      <c r="D106" s="35" t="s">
        <v>118</v>
      </c>
      <c r="E106" s="35" t="s">
        <v>119</v>
      </c>
      <c r="F106" s="59">
        <v>70800</v>
      </c>
      <c r="G106" s="53"/>
      <c r="I106" s="166">
        <v>70800</v>
      </c>
      <c r="J106" s="8">
        <f t="shared" si="1"/>
        <v>0</v>
      </c>
    </row>
    <row r="107" spans="2:10" ht="34.5" customHeight="1" x14ac:dyDescent="0.3">
      <c r="B107" s="54" t="s">
        <v>122</v>
      </c>
      <c r="C107" s="55">
        <v>43040</v>
      </c>
      <c r="D107" s="34" t="s">
        <v>121</v>
      </c>
      <c r="E107" s="35" t="s">
        <v>116</v>
      </c>
      <c r="F107" s="59">
        <v>116820</v>
      </c>
      <c r="G107" s="53"/>
      <c r="I107" s="166">
        <v>116820</v>
      </c>
      <c r="J107" s="8">
        <f t="shared" si="1"/>
        <v>0</v>
      </c>
    </row>
    <row r="108" spans="2:10" ht="34.5" customHeight="1" x14ac:dyDescent="0.3">
      <c r="B108" s="54" t="s">
        <v>123</v>
      </c>
      <c r="C108" s="55">
        <v>43059</v>
      </c>
      <c r="D108" s="34" t="s">
        <v>121</v>
      </c>
      <c r="E108" s="35" t="s">
        <v>116</v>
      </c>
      <c r="F108" s="59">
        <v>116820</v>
      </c>
      <c r="G108" s="53"/>
      <c r="I108" s="166">
        <v>116820</v>
      </c>
      <c r="J108" s="8">
        <f t="shared" si="1"/>
        <v>0</v>
      </c>
    </row>
    <row r="109" spans="2:10" ht="34.5" customHeight="1" x14ac:dyDescent="0.3">
      <c r="B109" s="54" t="s">
        <v>124</v>
      </c>
      <c r="C109" s="55">
        <v>43059</v>
      </c>
      <c r="D109" s="34" t="s">
        <v>121</v>
      </c>
      <c r="E109" s="35" t="s">
        <v>116</v>
      </c>
      <c r="F109" s="59">
        <v>77880</v>
      </c>
      <c r="G109" s="53"/>
      <c r="I109" s="166">
        <v>77880</v>
      </c>
      <c r="J109" s="8">
        <f t="shared" si="1"/>
        <v>0</v>
      </c>
    </row>
    <row r="110" spans="2:10" ht="34.5" customHeight="1" x14ac:dyDescent="0.3">
      <c r="B110" s="66" t="s">
        <v>127</v>
      </c>
      <c r="C110" s="55">
        <v>43066</v>
      </c>
      <c r="D110" s="36" t="s">
        <v>125</v>
      </c>
      <c r="E110" s="40" t="s">
        <v>126</v>
      </c>
      <c r="F110" s="68">
        <v>851236.07</v>
      </c>
      <c r="G110" s="53"/>
      <c r="I110" s="172">
        <v>851236.07</v>
      </c>
      <c r="J110" s="8">
        <f t="shared" si="1"/>
        <v>0</v>
      </c>
    </row>
    <row r="111" spans="2:10" ht="34.5" customHeight="1" x14ac:dyDescent="0.3">
      <c r="B111" s="66" t="s">
        <v>129</v>
      </c>
      <c r="C111" s="57">
        <v>43070</v>
      </c>
      <c r="D111" s="36" t="s">
        <v>128</v>
      </c>
      <c r="E111" s="35" t="s">
        <v>4</v>
      </c>
      <c r="F111" s="67">
        <v>135600.15</v>
      </c>
      <c r="G111" s="53"/>
      <c r="I111" s="171">
        <v>135600.15</v>
      </c>
      <c r="J111" s="8">
        <f t="shared" si="1"/>
        <v>0</v>
      </c>
    </row>
    <row r="112" spans="2:10" ht="34.5" customHeight="1" x14ac:dyDescent="0.3">
      <c r="B112" s="66" t="s">
        <v>47</v>
      </c>
      <c r="C112" s="55">
        <v>43279</v>
      </c>
      <c r="D112" s="36" t="s">
        <v>130</v>
      </c>
      <c r="E112" s="35" t="s">
        <v>30</v>
      </c>
      <c r="F112" s="67">
        <v>118000</v>
      </c>
      <c r="G112" s="53"/>
      <c r="I112" s="171">
        <v>118000</v>
      </c>
      <c r="J112" s="8">
        <f t="shared" si="1"/>
        <v>0</v>
      </c>
    </row>
    <row r="113" spans="2:10" ht="34.5" customHeight="1" x14ac:dyDescent="0.3">
      <c r="B113" s="54" t="s">
        <v>132</v>
      </c>
      <c r="C113" s="55">
        <v>43283</v>
      </c>
      <c r="D113" s="35" t="s">
        <v>131</v>
      </c>
      <c r="E113" s="35" t="s">
        <v>4</v>
      </c>
      <c r="F113" s="59">
        <v>600006.40000000002</v>
      </c>
      <c r="G113" s="53"/>
      <c r="I113" s="166">
        <v>600006.40000000002</v>
      </c>
      <c r="J113" s="8">
        <f t="shared" si="1"/>
        <v>0</v>
      </c>
    </row>
    <row r="114" spans="2:10" ht="34.5" customHeight="1" x14ac:dyDescent="0.3">
      <c r="B114" s="54" t="s">
        <v>65</v>
      </c>
      <c r="C114" s="55">
        <v>43296</v>
      </c>
      <c r="D114" s="34" t="s">
        <v>133</v>
      </c>
      <c r="E114" s="35" t="s">
        <v>30</v>
      </c>
      <c r="F114" s="102">
        <v>283200</v>
      </c>
      <c r="G114" s="53"/>
      <c r="I114" s="173">
        <v>283200</v>
      </c>
      <c r="J114" s="8">
        <f t="shared" si="1"/>
        <v>0</v>
      </c>
    </row>
    <row r="115" spans="2:10" ht="34.5" customHeight="1" x14ac:dyDescent="0.3">
      <c r="B115" s="54" t="s">
        <v>90</v>
      </c>
      <c r="C115" s="55">
        <v>43418</v>
      </c>
      <c r="D115" s="37" t="s">
        <v>134</v>
      </c>
      <c r="E115" s="35" t="s">
        <v>4</v>
      </c>
      <c r="F115" s="61">
        <v>60333.4</v>
      </c>
      <c r="G115" s="53"/>
      <c r="I115" s="167">
        <v>60333.4</v>
      </c>
      <c r="J115" s="8">
        <f t="shared" si="1"/>
        <v>0</v>
      </c>
    </row>
    <row r="116" spans="2:10" ht="34.5" customHeight="1" x14ac:dyDescent="0.3">
      <c r="B116" s="54" t="s">
        <v>135</v>
      </c>
      <c r="C116" s="57">
        <v>43431</v>
      </c>
      <c r="D116" s="37" t="s">
        <v>134</v>
      </c>
      <c r="E116" s="35" t="s">
        <v>4</v>
      </c>
      <c r="F116" s="61">
        <v>50976</v>
      </c>
      <c r="G116" s="53"/>
      <c r="I116" s="167">
        <v>50976</v>
      </c>
      <c r="J116" s="8">
        <f t="shared" si="1"/>
        <v>0</v>
      </c>
    </row>
    <row r="117" spans="2:10" ht="34.5" customHeight="1" x14ac:dyDescent="0.3">
      <c r="B117" s="97" t="s">
        <v>57</v>
      </c>
      <c r="C117" s="98">
        <v>43451</v>
      </c>
      <c r="D117" s="38" t="s">
        <v>136</v>
      </c>
      <c r="E117" s="35" t="s">
        <v>43</v>
      </c>
      <c r="F117" s="65">
        <v>47200</v>
      </c>
      <c r="G117" s="53"/>
      <c r="I117" s="170">
        <v>47200</v>
      </c>
      <c r="J117" s="8">
        <f t="shared" si="1"/>
        <v>0</v>
      </c>
    </row>
    <row r="118" spans="2:10" ht="34.5" customHeight="1" x14ac:dyDescent="0.3">
      <c r="B118" s="54" t="s">
        <v>138</v>
      </c>
      <c r="C118" s="57">
        <v>43465</v>
      </c>
      <c r="D118" s="38" t="s">
        <v>137</v>
      </c>
      <c r="E118" s="35" t="s">
        <v>76</v>
      </c>
      <c r="F118" s="58">
        <f>+'CUENTA POR PAGAR GLOBAL'!I117</f>
        <v>2005.99</v>
      </c>
      <c r="G118" s="53"/>
      <c r="I118" s="165">
        <v>2005.99</v>
      </c>
      <c r="J118" s="8">
        <f t="shared" si="1"/>
        <v>0</v>
      </c>
    </row>
    <row r="119" spans="2:10" ht="34.5" customHeight="1" x14ac:dyDescent="0.3">
      <c r="B119" s="54" t="s">
        <v>140</v>
      </c>
      <c r="C119" s="57">
        <v>43474</v>
      </c>
      <c r="D119" s="37" t="s">
        <v>139</v>
      </c>
      <c r="E119" s="35" t="s">
        <v>110</v>
      </c>
      <c r="F119" s="61">
        <v>15576</v>
      </c>
      <c r="G119" s="53"/>
      <c r="I119" s="167">
        <v>15576</v>
      </c>
      <c r="J119" s="8">
        <f t="shared" si="1"/>
        <v>0</v>
      </c>
    </row>
    <row r="120" spans="2:10" ht="34.5" customHeight="1" x14ac:dyDescent="0.3">
      <c r="B120" s="66" t="s">
        <v>67</v>
      </c>
      <c r="C120" s="55">
        <v>43539</v>
      </c>
      <c r="D120" s="39" t="s">
        <v>141</v>
      </c>
      <c r="E120" s="35" t="s">
        <v>142</v>
      </c>
      <c r="F120" s="65">
        <v>48915.75</v>
      </c>
      <c r="G120" s="53"/>
      <c r="I120" s="170">
        <v>48915.75</v>
      </c>
      <c r="J120" s="8">
        <f t="shared" si="1"/>
        <v>0</v>
      </c>
    </row>
    <row r="121" spans="2:10" ht="34.5" customHeight="1" x14ac:dyDescent="0.3">
      <c r="B121" s="66" t="s">
        <v>72</v>
      </c>
      <c r="C121" s="55">
        <v>43539</v>
      </c>
      <c r="D121" s="39" t="s">
        <v>141</v>
      </c>
      <c r="E121" s="35" t="s">
        <v>142</v>
      </c>
      <c r="F121" s="65">
        <v>2865040.68</v>
      </c>
      <c r="G121" s="53"/>
      <c r="I121" s="170">
        <v>2865040.68</v>
      </c>
      <c r="J121" s="8">
        <f t="shared" si="1"/>
        <v>0</v>
      </c>
    </row>
    <row r="122" spans="2:10" ht="34.5" customHeight="1" x14ac:dyDescent="0.3">
      <c r="B122" s="54" t="s">
        <v>96</v>
      </c>
      <c r="C122" s="55">
        <v>43617</v>
      </c>
      <c r="D122" s="37" t="s">
        <v>143</v>
      </c>
      <c r="E122" s="35" t="s">
        <v>4</v>
      </c>
      <c r="F122" s="59">
        <v>145140</v>
      </c>
      <c r="G122" s="53"/>
      <c r="I122" s="166">
        <v>145140</v>
      </c>
      <c r="J122" s="8">
        <f t="shared" si="1"/>
        <v>0</v>
      </c>
    </row>
    <row r="123" spans="2:10" ht="34.5" customHeight="1" x14ac:dyDescent="0.3">
      <c r="B123" s="63" t="s">
        <v>64</v>
      </c>
      <c r="C123" s="55">
        <v>43677</v>
      </c>
      <c r="D123" s="39" t="s">
        <v>144</v>
      </c>
      <c r="E123" s="35" t="s">
        <v>145</v>
      </c>
      <c r="F123" s="65">
        <v>10384</v>
      </c>
      <c r="G123" s="53"/>
      <c r="I123" s="170">
        <v>10384</v>
      </c>
      <c r="J123" s="8">
        <f t="shared" si="1"/>
        <v>0</v>
      </c>
    </row>
    <row r="124" spans="2:10" ht="34.5" customHeight="1" x14ac:dyDescent="0.3">
      <c r="B124" s="54" t="s">
        <v>151</v>
      </c>
      <c r="C124" s="55">
        <v>43830</v>
      </c>
      <c r="D124" s="37" t="s">
        <v>149</v>
      </c>
      <c r="E124" s="35" t="s">
        <v>150</v>
      </c>
      <c r="F124" s="59">
        <v>175157315.41</v>
      </c>
      <c r="G124" s="53"/>
      <c r="I124" s="166">
        <v>175157315.41</v>
      </c>
      <c r="J124" s="8">
        <f t="shared" si="1"/>
        <v>0</v>
      </c>
    </row>
    <row r="125" spans="2:10" ht="34.5" customHeight="1" x14ac:dyDescent="0.3">
      <c r="B125" s="54" t="s">
        <v>148</v>
      </c>
      <c r="C125" s="55">
        <v>43830</v>
      </c>
      <c r="D125" s="37" t="s">
        <v>146</v>
      </c>
      <c r="E125" s="35" t="s">
        <v>147</v>
      </c>
      <c r="F125" s="59">
        <v>600785.19999999995</v>
      </c>
      <c r="G125" s="53"/>
      <c r="I125" s="166">
        <v>600785.19999999995</v>
      </c>
      <c r="J125" s="8">
        <f t="shared" si="1"/>
        <v>0</v>
      </c>
    </row>
    <row r="126" spans="2:10" ht="34.5" customHeight="1" x14ac:dyDescent="0.3">
      <c r="B126" s="54" t="s">
        <v>154</v>
      </c>
      <c r="C126" s="55">
        <v>43847</v>
      </c>
      <c r="D126" s="37" t="s">
        <v>152</v>
      </c>
      <c r="E126" s="35" t="s">
        <v>153</v>
      </c>
      <c r="F126" s="59">
        <v>261960</v>
      </c>
      <c r="G126" s="53"/>
      <c r="I126" s="166">
        <v>261960</v>
      </c>
      <c r="J126" s="8">
        <f t="shared" si="1"/>
        <v>0</v>
      </c>
    </row>
    <row r="127" spans="2:10" ht="34.5" customHeight="1" x14ac:dyDescent="0.3">
      <c r="B127" s="54" t="s">
        <v>155</v>
      </c>
      <c r="C127" s="55">
        <v>43878</v>
      </c>
      <c r="D127" s="37" t="s">
        <v>146</v>
      </c>
      <c r="E127" s="35" t="s">
        <v>147</v>
      </c>
      <c r="F127" s="59">
        <v>18880</v>
      </c>
      <c r="G127" s="53"/>
      <c r="I127" s="166">
        <v>18880</v>
      </c>
      <c r="J127" s="8">
        <f t="shared" si="1"/>
        <v>0</v>
      </c>
    </row>
    <row r="128" spans="2:10" ht="34.5" customHeight="1" x14ac:dyDescent="0.3">
      <c r="B128" s="54" t="s">
        <v>157</v>
      </c>
      <c r="C128" s="55">
        <v>43952</v>
      </c>
      <c r="D128" s="37" t="s">
        <v>156</v>
      </c>
      <c r="E128" s="35" t="s">
        <v>150</v>
      </c>
      <c r="F128" s="59">
        <v>263291713.50999999</v>
      </c>
      <c r="G128" s="53"/>
      <c r="I128" s="166">
        <v>263291713.50999999</v>
      </c>
      <c r="J128" s="8">
        <f t="shared" si="1"/>
        <v>0</v>
      </c>
    </row>
    <row r="129" spans="2:10" ht="34.5" customHeight="1" x14ac:dyDescent="0.3">
      <c r="B129" s="54" t="s">
        <v>160</v>
      </c>
      <c r="C129" s="55">
        <v>44009</v>
      </c>
      <c r="D129" s="37" t="s">
        <v>158</v>
      </c>
      <c r="E129" s="35" t="s">
        <v>159</v>
      </c>
      <c r="F129" s="59">
        <v>740013</v>
      </c>
      <c r="G129" s="53"/>
      <c r="I129" s="166">
        <v>740013</v>
      </c>
      <c r="J129" s="8">
        <f t="shared" si="1"/>
        <v>0</v>
      </c>
    </row>
    <row r="130" spans="2:10" ht="34.5" customHeight="1" x14ac:dyDescent="0.3">
      <c r="B130" s="54" t="s">
        <v>162</v>
      </c>
      <c r="C130" s="55">
        <v>44028</v>
      </c>
      <c r="D130" s="37" t="s">
        <v>161</v>
      </c>
      <c r="E130" s="35" t="s">
        <v>106</v>
      </c>
      <c r="F130" s="59">
        <v>70800</v>
      </c>
      <c r="G130" s="53"/>
      <c r="I130" s="166">
        <v>70800</v>
      </c>
      <c r="J130" s="8">
        <f t="shared" si="1"/>
        <v>0</v>
      </c>
    </row>
    <row r="131" spans="2:10" ht="34.5" customHeight="1" x14ac:dyDescent="0.3">
      <c r="B131" s="54" t="s">
        <v>165</v>
      </c>
      <c r="C131" s="55">
        <v>44044</v>
      </c>
      <c r="D131" s="37" t="s">
        <v>163</v>
      </c>
      <c r="E131" s="35" t="s">
        <v>164</v>
      </c>
      <c r="F131" s="59">
        <v>1048550</v>
      </c>
      <c r="G131" s="53"/>
      <c r="I131" s="166">
        <v>1048550</v>
      </c>
      <c r="J131" s="8">
        <f t="shared" si="1"/>
        <v>0</v>
      </c>
    </row>
    <row r="132" spans="2:10" ht="34.5" customHeight="1" x14ac:dyDescent="0.3">
      <c r="B132" s="54" t="s">
        <v>167</v>
      </c>
      <c r="C132" s="55">
        <v>44104</v>
      </c>
      <c r="D132" s="37" t="s">
        <v>166</v>
      </c>
      <c r="E132" s="35" t="s">
        <v>106</v>
      </c>
      <c r="F132" s="59">
        <v>69620</v>
      </c>
      <c r="G132" s="53"/>
      <c r="I132" s="166">
        <v>69620</v>
      </c>
      <c r="J132" s="8">
        <f t="shared" si="1"/>
        <v>0</v>
      </c>
    </row>
    <row r="133" spans="2:10" ht="34.5" customHeight="1" x14ac:dyDescent="0.3">
      <c r="B133" s="54" t="s">
        <v>104</v>
      </c>
      <c r="C133" s="55">
        <v>44104</v>
      </c>
      <c r="D133" s="37" t="s">
        <v>168</v>
      </c>
      <c r="E133" s="35" t="s">
        <v>106</v>
      </c>
      <c r="F133" s="59">
        <v>180000</v>
      </c>
      <c r="G133" s="53"/>
      <c r="I133" s="166">
        <v>180000</v>
      </c>
      <c r="J133" s="8">
        <f t="shared" si="1"/>
        <v>0</v>
      </c>
    </row>
    <row r="134" spans="2:10" ht="34.5" customHeight="1" x14ac:dyDescent="0.3">
      <c r="B134" s="54" t="s">
        <v>170</v>
      </c>
      <c r="C134" s="55">
        <v>44131</v>
      </c>
      <c r="D134" s="37" t="s">
        <v>169</v>
      </c>
      <c r="E134" s="35" t="s">
        <v>110</v>
      </c>
      <c r="F134" s="59">
        <v>280000</v>
      </c>
      <c r="G134" s="53"/>
      <c r="I134" s="166">
        <v>280000</v>
      </c>
      <c r="J134" s="8">
        <f t="shared" si="1"/>
        <v>0</v>
      </c>
    </row>
    <row r="135" spans="2:10" ht="34.5" customHeight="1" x14ac:dyDescent="0.3">
      <c r="B135" s="54" t="s">
        <v>89</v>
      </c>
      <c r="C135" s="55">
        <v>44136</v>
      </c>
      <c r="D135" s="37" t="s">
        <v>171</v>
      </c>
      <c r="E135" s="35" t="s">
        <v>172</v>
      </c>
      <c r="F135" s="59">
        <v>1014603.06</v>
      </c>
      <c r="G135" s="53"/>
      <c r="I135" s="166">
        <v>1014603.06</v>
      </c>
      <c r="J135" s="8">
        <f t="shared" si="1"/>
        <v>0</v>
      </c>
    </row>
    <row r="136" spans="2:10" ht="34.5" customHeight="1" x14ac:dyDescent="0.3">
      <c r="B136" s="54" t="s">
        <v>173</v>
      </c>
      <c r="C136" s="55">
        <v>44140</v>
      </c>
      <c r="D136" s="37" t="s">
        <v>143</v>
      </c>
      <c r="E136" s="35" t="s">
        <v>4</v>
      </c>
      <c r="F136" s="59">
        <v>437780</v>
      </c>
      <c r="G136" s="53"/>
      <c r="I136" s="166">
        <v>437780</v>
      </c>
      <c r="J136" s="8">
        <f t="shared" si="1"/>
        <v>0</v>
      </c>
    </row>
    <row r="137" spans="2:10" ht="34.5" customHeight="1" x14ac:dyDescent="0.3">
      <c r="B137" s="54">
        <v>749161668</v>
      </c>
      <c r="C137" s="55">
        <v>44166</v>
      </c>
      <c r="D137" s="37" t="s">
        <v>174</v>
      </c>
      <c r="E137" s="35" t="s">
        <v>175</v>
      </c>
      <c r="F137" s="59">
        <v>394242.96</v>
      </c>
      <c r="G137" s="53"/>
      <c r="I137" s="166">
        <v>394242.96</v>
      </c>
      <c r="J137" s="8">
        <f t="shared" si="1"/>
        <v>0</v>
      </c>
    </row>
    <row r="138" spans="2:10" ht="34.5" customHeight="1" x14ac:dyDescent="0.3">
      <c r="B138" s="54">
        <v>750478981</v>
      </c>
      <c r="C138" s="55">
        <v>44166</v>
      </c>
      <c r="D138" s="37" t="s">
        <v>174</v>
      </c>
      <c r="E138" s="35" t="s">
        <v>175</v>
      </c>
      <c r="F138" s="59">
        <v>421513.88</v>
      </c>
      <c r="G138" s="53"/>
      <c r="I138" s="166">
        <v>421513.88</v>
      </c>
      <c r="J138" s="8">
        <f t="shared" si="1"/>
        <v>0</v>
      </c>
    </row>
    <row r="139" spans="2:10" ht="34.5" customHeight="1" x14ac:dyDescent="0.3">
      <c r="B139" s="54">
        <v>754589905</v>
      </c>
      <c r="C139" s="55">
        <v>44166</v>
      </c>
      <c r="D139" s="37" t="s">
        <v>174</v>
      </c>
      <c r="E139" s="35" t="s">
        <v>175</v>
      </c>
      <c r="F139" s="59">
        <v>556850.63</v>
      </c>
      <c r="G139" s="53"/>
      <c r="I139" s="166">
        <v>556850.63</v>
      </c>
      <c r="J139" s="8">
        <f t="shared" si="1"/>
        <v>0</v>
      </c>
    </row>
    <row r="140" spans="2:10" ht="34.5" customHeight="1" x14ac:dyDescent="0.3">
      <c r="B140" s="54">
        <v>758498492</v>
      </c>
      <c r="C140" s="55">
        <v>44166</v>
      </c>
      <c r="D140" s="37" t="s">
        <v>174</v>
      </c>
      <c r="E140" s="35" t="s">
        <v>175</v>
      </c>
      <c r="F140" s="59">
        <v>87182.55</v>
      </c>
      <c r="G140" s="53"/>
      <c r="I140" s="166">
        <v>87182.55</v>
      </c>
      <c r="J140" s="8">
        <f t="shared" si="1"/>
        <v>0</v>
      </c>
    </row>
    <row r="141" spans="2:10" ht="34.5" customHeight="1" x14ac:dyDescent="0.3">
      <c r="B141" s="54">
        <v>758831486</v>
      </c>
      <c r="C141" s="55">
        <v>44166</v>
      </c>
      <c r="D141" s="37" t="s">
        <v>174</v>
      </c>
      <c r="E141" s="35" t="s">
        <v>175</v>
      </c>
      <c r="F141" s="59">
        <v>48327.56</v>
      </c>
      <c r="G141" s="53"/>
      <c r="I141" s="166">
        <v>48327.56</v>
      </c>
      <c r="J141" s="8">
        <f t="shared" si="1"/>
        <v>0</v>
      </c>
    </row>
    <row r="142" spans="2:10" ht="34.5" customHeight="1" x14ac:dyDescent="0.3">
      <c r="B142" s="54">
        <v>759584761</v>
      </c>
      <c r="C142" s="55">
        <v>44166</v>
      </c>
      <c r="D142" s="37" t="s">
        <v>174</v>
      </c>
      <c r="E142" s="35" t="s">
        <v>175</v>
      </c>
      <c r="F142" s="59">
        <v>103017.72</v>
      </c>
      <c r="G142" s="53"/>
      <c r="I142" s="166">
        <v>103017.72</v>
      </c>
      <c r="J142" s="8">
        <f t="shared" si="1"/>
        <v>0</v>
      </c>
    </row>
    <row r="143" spans="2:10" ht="34.5" customHeight="1" x14ac:dyDescent="0.3">
      <c r="B143" s="54">
        <v>767515299</v>
      </c>
      <c r="C143" s="55">
        <v>44166</v>
      </c>
      <c r="D143" s="37" t="s">
        <v>174</v>
      </c>
      <c r="E143" s="35" t="s">
        <v>175</v>
      </c>
      <c r="F143" s="59">
        <v>179248.27</v>
      </c>
      <c r="G143" s="53"/>
      <c r="I143" s="166">
        <v>179248.27</v>
      </c>
      <c r="J143" s="8">
        <f t="shared" si="1"/>
        <v>0</v>
      </c>
    </row>
    <row r="144" spans="2:10" ht="34.5" customHeight="1" x14ac:dyDescent="0.3">
      <c r="B144" s="54" t="s">
        <v>177</v>
      </c>
      <c r="C144" s="55">
        <v>44166</v>
      </c>
      <c r="D144" s="37" t="s">
        <v>176</v>
      </c>
      <c r="E144" s="35" t="s">
        <v>106</v>
      </c>
      <c r="F144" s="59">
        <v>148644.03</v>
      </c>
      <c r="G144" s="53"/>
      <c r="I144" s="166">
        <v>148644.03</v>
      </c>
      <c r="J144" s="8">
        <f t="shared" si="1"/>
        <v>0</v>
      </c>
    </row>
    <row r="145" spans="2:10" ht="34.5" customHeight="1" x14ac:dyDescent="0.3">
      <c r="B145" s="54" t="s">
        <v>57</v>
      </c>
      <c r="C145" s="55">
        <v>44197</v>
      </c>
      <c r="D145" s="37" t="s">
        <v>178</v>
      </c>
      <c r="E145" s="35" t="s">
        <v>4</v>
      </c>
      <c r="F145" s="59">
        <v>23600</v>
      </c>
      <c r="G145" s="53"/>
      <c r="I145" s="166">
        <v>23600</v>
      </c>
      <c r="J145" s="8">
        <f t="shared" ref="J145:J208" si="2">+F145-I145</f>
        <v>0</v>
      </c>
    </row>
    <row r="146" spans="2:10" ht="34.5" customHeight="1" x14ac:dyDescent="0.3">
      <c r="B146" s="54" t="s">
        <v>47</v>
      </c>
      <c r="C146" s="55">
        <v>44197</v>
      </c>
      <c r="D146" s="37" t="s">
        <v>178</v>
      </c>
      <c r="E146" s="35" t="s">
        <v>4</v>
      </c>
      <c r="F146" s="59">
        <v>1033532.5</v>
      </c>
      <c r="G146" s="53"/>
      <c r="I146" s="166">
        <v>1033532.5</v>
      </c>
      <c r="J146" s="8">
        <f t="shared" si="2"/>
        <v>0</v>
      </c>
    </row>
    <row r="147" spans="2:10" ht="34.5" customHeight="1" x14ac:dyDescent="0.3">
      <c r="B147" s="54" t="s">
        <v>47</v>
      </c>
      <c r="C147" s="55">
        <v>44593</v>
      </c>
      <c r="D147" s="37" t="s">
        <v>179</v>
      </c>
      <c r="E147" s="35" t="s">
        <v>180</v>
      </c>
      <c r="F147" s="59">
        <v>766705</v>
      </c>
      <c r="G147" s="53"/>
      <c r="I147" s="166">
        <v>766705</v>
      </c>
      <c r="J147" s="8">
        <f t="shared" si="2"/>
        <v>0</v>
      </c>
    </row>
    <row r="148" spans="2:10" ht="34.5" customHeight="1" x14ac:dyDescent="0.3">
      <c r="B148" s="54" t="s">
        <v>92</v>
      </c>
      <c r="C148" s="55">
        <v>44742</v>
      </c>
      <c r="D148" s="37" t="s">
        <v>181</v>
      </c>
      <c r="E148" s="35" t="s">
        <v>182</v>
      </c>
      <c r="F148" s="59">
        <v>616953.21</v>
      </c>
      <c r="G148" s="53"/>
      <c r="I148" s="166">
        <v>616953.21</v>
      </c>
      <c r="J148" s="8">
        <f t="shared" si="2"/>
        <v>0</v>
      </c>
    </row>
    <row r="149" spans="2:10" ht="34.5" customHeight="1" x14ac:dyDescent="0.3">
      <c r="B149" s="54" t="s">
        <v>183</v>
      </c>
      <c r="C149" s="55">
        <v>44770</v>
      </c>
      <c r="D149" s="37" t="s">
        <v>149</v>
      </c>
      <c r="E149" s="35" t="s">
        <v>4</v>
      </c>
      <c r="F149" s="59">
        <v>3354.5</v>
      </c>
      <c r="G149" s="53"/>
      <c r="I149" s="166">
        <v>3354.5</v>
      </c>
      <c r="J149" s="8">
        <f t="shared" si="2"/>
        <v>0</v>
      </c>
    </row>
    <row r="150" spans="2:10" ht="34.5" customHeight="1" x14ac:dyDescent="0.3">
      <c r="B150" s="54" t="s">
        <v>184</v>
      </c>
      <c r="C150" s="55">
        <v>44770</v>
      </c>
      <c r="D150" s="37" t="s">
        <v>149</v>
      </c>
      <c r="E150" s="35" t="s">
        <v>4</v>
      </c>
      <c r="F150" s="59">
        <v>7493.14</v>
      </c>
      <c r="G150" s="53"/>
      <c r="I150" s="166">
        <v>7493.14</v>
      </c>
      <c r="J150" s="8">
        <f t="shared" si="2"/>
        <v>0</v>
      </c>
    </row>
    <row r="151" spans="2:10" ht="34.5" customHeight="1" x14ac:dyDescent="0.3">
      <c r="B151" s="54" t="s">
        <v>187</v>
      </c>
      <c r="C151" s="55">
        <v>45139</v>
      </c>
      <c r="D151" s="37" t="s">
        <v>185</v>
      </c>
      <c r="E151" s="35" t="s">
        <v>186</v>
      </c>
      <c r="F151" s="59">
        <f>+'CUENTA POR PAGAR GLOBAL'!I150</f>
        <v>40137705.24000001</v>
      </c>
      <c r="G151" s="53"/>
      <c r="I151" s="166">
        <v>40137705.240000002</v>
      </c>
      <c r="J151" s="8">
        <f t="shared" si="2"/>
        <v>0</v>
      </c>
    </row>
    <row r="152" spans="2:10" ht="34.5" customHeight="1" x14ac:dyDescent="0.3">
      <c r="B152" s="54" t="s">
        <v>204</v>
      </c>
      <c r="C152" s="55">
        <v>45155</v>
      </c>
      <c r="D152" s="37" t="s">
        <v>205</v>
      </c>
      <c r="E152" s="35" t="s">
        <v>43</v>
      </c>
      <c r="F152" s="59">
        <v>59000</v>
      </c>
      <c r="G152" s="53"/>
      <c r="I152" s="166">
        <v>59000</v>
      </c>
      <c r="J152" s="8">
        <f t="shared" si="2"/>
        <v>0</v>
      </c>
    </row>
    <row r="153" spans="2:10" ht="34.5" customHeight="1" x14ac:dyDescent="0.3">
      <c r="B153" s="54" t="s">
        <v>189</v>
      </c>
      <c r="C153" s="55">
        <v>45170</v>
      </c>
      <c r="D153" s="37" t="s">
        <v>188</v>
      </c>
      <c r="E153" s="35" t="s">
        <v>164</v>
      </c>
      <c r="F153" s="59">
        <v>723300</v>
      </c>
      <c r="G153" s="53"/>
      <c r="I153" s="166">
        <v>723300</v>
      </c>
      <c r="J153" s="8">
        <f t="shared" si="2"/>
        <v>0</v>
      </c>
    </row>
    <row r="154" spans="2:10" ht="34.5" customHeight="1" x14ac:dyDescent="0.3">
      <c r="B154" s="54" t="s">
        <v>190</v>
      </c>
      <c r="C154" s="55">
        <v>45170</v>
      </c>
      <c r="D154" s="37" t="s">
        <v>188</v>
      </c>
      <c r="E154" s="35" t="s">
        <v>164</v>
      </c>
      <c r="F154" s="59">
        <v>723300</v>
      </c>
      <c r="G154" s="53"/>
      <c r="I154" s="166">
        <v>723300</v>
      </c>
      <c r="J154" s="8">
        <f t="shared" si="2"/>
        <v>0</v>
      </c>
    </row>
    <row r="155" spans="2:10" ht="34.5" customHeight="1" x14ac:dyDescent="0.3">
      <c r="B155" s="54" t="s">
        <v>191</v>
      </c>
      <c r="C155" s="55">
        <v>45170</v>
      </c>
      <c r="D155" s="37" t="s">
        <v>188</v>
      </c>
      <c r="E155" s="35" t="s">
        <v>164</v>
      </c>
      <c r="F155" s="59">
        <v>216990</v>
      </c>
      <c r="G155" s="53"/>
      <c r="I155" s="166">
        <v>216990</v>
      </c>
      <c r="J155" s="8">
        <f t="shared" si="2"/>
        <v>0</v>
      </c>
    </row>
    <row r="156" spans="2:10" ht="34.5" customHeight="1" x14ac:dyDescent="0.3">
      <c r="B156" s="54" t="s">
        <v>73</v>
      </c>
      <c r="C156" s="55">
        <v>45280</v>
      </c>
      <c r="D156" s="37" t="s">
        <v>192</v>
      </c>
      <c r="E156" s="35" t="s">
        <v>43</v>
      </c>
      <c r="F156" s="59">
        <v>47200</v>
      </c>
      <c r="G156" s="53"/>
      <c r="I156" s="166">
        <v>47200</v>
      </c>
      <c r="J156" s="8">
        <f t="shared" si="2"/>
        <v>0</v>
      </c>
    </row>
    <row r="157" spans="2:10" ht="34.5" customHeight="1" x14ac:dyDescent="0.3">
      <c r="B157" s="127" t="s">
        <v>91</v>
      </c>
      <c r="C157" s="135">
        <v>45306</v>
      </c>
      <c r="D157" s="37" t="s">
        <v>226</v>
      </c>
      <c r="E157" s="35" t="s">
        <v>227</v>
      </c>
      <c r="F157" s="59">
        <v>106200</v>
      </c>
      <c r="G157" s="53"/>
      <c r="I157" s="166">
        <v>106200</v>
      </c>
      <c r="J157" s="8">
        <f t="shared" si="2"/>
        <v>0</v>
      </c>
    </row>
    <row r="158" spans="2:10" ht="34.5" customHeight="1" x14ac:dyDescent="0.3">
      <c r="B158" s="127" t="s">
        <v>238</v>
      </c>
      <c r="C158" s="127">
        <v>45307</v>
      </c>
      <c r="D158" s="37" t="s">
        <v>233</v>
      </c>
      <c r="E158" s="35" t="s">
        <v>234</v>
      </c>
      <c r="F158" s="59">
        <v>15846</v>
      </c>
      <c r="G158" s="53"/>
      <c r="I158" s="166">
        <v>15846</v>
      </c>
      <c r="J158" s="8">
        <f t="shared" si="2"/>
        <v>0</v>
      </c>
    </row>
    <row r="159" spans="2:10" ht="34.5" customHeight="1" x14ac:dyDescent="0.3">
      <c r="B159" s="127" t="s">
        <v>80</v>
      </c>
      <c r="C159" s="160">
        <v>45329</v>
      </c>
      <c r="D159" s="37" t="s">
        <v>226</v>
      </c>
      <c r="E159" s="35" t="s">
        <v>227</v>
      </c>
      <c r="F159" s="59">
        <v>106200</v>
      </c>
      <c r="G159" s="53"/>
      <c r="I159" s="166">
        <v>106200</v>
      </c>
      <c r="J159" s="8">
        <f t="shared" si="2"/>
        <v>0</v>
      </c>
    </row>
    <row r="160" spans="2:10" ht="35.25" customHeight="1" x14ac:dyDescent="0.3">
      <c r="B160" s="155" t="s">
        <v>232</v>
      </c>
      <c r="C160" s="155">
        <v>45351</v>
      </c>
      <c r="D160" s="37" t="s">
        <v>233</v>
      </c>
      <c r="E160" s="35" t="s">
        <v>234</v>
      </c>
      <c r="F160" s="59">
        <v>13737</v>
      </c>
      <c r="G160" s="53"/>
      <c r="I160" s="166">
        <v>13737</v>
      </c>
      <c r="J160" s="8">
        <f t="shared" si="2"/>
        <v>0</v>
      </c>
    </row>
    <row r="161" spans="2:10" ht="35.25" customHeight="1" x14ac:dyDescent="0.3">
      <c r="B161" s="54" t="s">
        <v>243</v>
      </c>
      <c r="C161" s="55">
        <v>45352</v>
      </c>
      <c r="D161" s="37" t="s">
        <v>231</v>
      </c>
      <c r="E161" s="35" t="s">
        <v>230</v>
      </c>
      <c r="F161" s="59">
        <v>8000</v>
      </c>
      <c r="G161" s="53"/>
      <c r="I161" s="166">
        <v>8000</v>
      </c>
      <c r="J161" s="8">
        <f t="shared" si="2"/>
        <v>0</v>
      </c>
    </row>
    <row r="162" spans="2:10" ht="35.25" customHeight="1" x14ac:dyDescent="0.3">
      <c r="B162" s="54" t="s">
        <v>81</v>
      </c>
      <c r="C162" s="55">
        <v>45366</v>
      </c>
      <c r="D162" s="37" t="s">
        <v>226</v>
      </c>
      <c r="E162" s="35" t="s">
        <v>227</v>
      </c>
      <c r="F162" s="59">
        <v>106200</v>
      </c>
      <c r="G162" s="53"/>
      <c r="I162" s="166">
        <v>106200</v>
      </c>
      <c r="J162" s="8">
        <f t="shared" si="2"/>
        <v>0</v>
      </c>
    </row>
    <row r="163" spans="2:10" ht="35.25" customHeight="1" x14ac:dyDescent="0.3">
      <c r="B163" s="54" t="s">
        <v>242</v>
      </c>
      <c r="C163" s="55">
        <v>45372</v>
      </c>
      <c r="D163" s="37" t="s">
        <v>233</v>
      </c>
      <c r="E163" s="35" t="s">
        <v>234</v>
      </c>
      <c r="F163" s="59">
        <v>16188</v>
      </c>
      <c r="G163" s="53"/>
      <c r="I163" s="166">
        <v>16188</v>
      </c>
      <c r="J163" s="8">
        <f t="shared" si="2"/>
        <v>0</v>
      </c>
    </row>
    <row r="164" spans="2:10" ht="35.25" customHeight="1" x14ac:dyDescent="0.3">
      <c r="B164" s="54" t="str">
        <f>+'CUENTA POR PAGAR GLOBAL'!D217</f>
        <v>B1500052077</v>
      </c>
      <c r="C164" s="55">
        <f>+'CUENTA POR PAGAR GLOBAL'!E217</f>
        <v>45384</v>
      </c>
      <c r="D164" s="37" t="str">
        <f>+'CUENTA POR PAGAR GLOBAL'!B217</f>
        <v>SIGMA</v>
      </c>
      <c r="E164" s="35" t="str">
        <f>+'CUENTA POR PAGAR GLOBAL'!C217</f>
        <v>INVENTARIO DE GASOIL</v>
      </c>
      <c r="F164" s="59">
        <f>+'CUENTA POR PAGAR GLOBAL'!F217</f>
        <v>2391000</v>
      </c>
      <c r="G164" s="53"/>
      <c r="I164" s="166">
        <v>357540</v>
      </c>
      <c r="J164" s="8">
        <f t="shared" si="2"/>
        <v>2033460</v>
      </c>
    </row>
    <row r="165" spans="2:10" ht="35.25" customHeight="1" x14ac:dyDescent="0.3">
      <c r="B165" s="54" t="str">
        <f>+'CUENTA POR PAGAR GLOBAL'!D216</f>
        <v>B1500052076</v>
      </c>
      <c r="C165" s="55">
        <f>+'CUENTA POR PAGAR GLOBAL'!E216</f>
        <v>45385</v>
      </c>
      <c r="D165" s="37" t="str">
        <f>+'CUENTA POR PAGAR GLOBAL'!B216</f>
        <v>SIGMA</v>
      </c>
      <c r="E165" s="35" t="str">
        <f>+'CUENTA POR PAGAR GLOBAL'!C216</f>
        <v>INVENTARIO DE GASOIL</v>
      </c>
      <c r="F165" s="59">
        <f>+'CUENTA POR PAGAR GLOBAL'!F216</f>
        <v>2391000</v>
      </c>
      <c r="G165" s="53"/>
      <c r="I165" s="166">
        <v>2391000</v>
      </c>
      <c r="J165" s="8">
        <f t="shared" si="2"/>
        <v>0</v>
      </c>
    </row>
    <row r="166" spans="2:10" ht="35.25" customHeight="1" x14ac:dyDescent="0.3">
      <c r="B166" s="54" t="str">
        <f>+'CUENTA POR PAGAR GLOBAL'!D185</f>
        <v>B1500032032</v>
      </c>
      <c r="C166" s="55">
        <f>+'CUENTA POR PAGAR GLOBAL'!E185</f>
        <v>45387</v>
      </c>
      <c r="D166" s="37" t="str">
        <f>+'CUENTA POR PAGAR GLOBAL'!B185</f>
        <v>CORAASAN</v>
      </c>
      <c r="E166" s="35" t="str">
        <f>+'CUENTA POR PAGAR GLOBAL'!C185</f>
        <v>AGUA</v>
      </c>
      <c r="F166" s="59">
        <f>+'CUENTA POR PAGAR GLOBAL'!F185</f>
        <v>5997</v>
      </c>
      <c r="G166" s="53"/>
      <c r="I166" s="166">
        <v>2391000</v>
      </c>
      <c r="J166" s="8">
        <f t="shared" si="2"/>
        <v>-2385003</v>
      </c>
    </row>
    <row r="167" spans="2:10" ht="35.25" customHeight="1" x14ac:dyDescent="0.3">
      <c r="B167" s="54" t="str">
        <f>+'CUENTA POR PAGAR GLOBAL'!D186</f>
        <v>B1500032186</v>
      </c>
      <c r="C167" s="55">
        <f>+'CUENTA POR PAGAR GLOBAL'!E186</f>
        <v>45387</v>
      </c>
      <c r="D167" s="37" t="str">
        <f>+'CUENTA POR PAGAR GLOBAL'!B186</f>
        <v>CORAASAN</v>
      </c>
      <c r="E167" s="35" t="str">
        <f>+'CUENTA POR PAGAR GLOBAL'!C186</f>
        <v>AGUA</v>
      </c>
      <c r="F167" s="59">
        <f>+'CUENTA POR PAGAR GLOBAL'!F186</f>
        <v>143672</v>
      </c>
      <c r="G167" s="53"/>
      <c r="I167" s="166">
        <v>5997</v>
      </c>
      <c r="J167" s="8">
        <f t="shared" si="2"/>
        <v>137675</v>
      </c>
    </row>
    <row r="168" spans="2:10" ht="35.25" customHeight="1" x14ac:dyDescent="0.3">
      <c r="B168" s="54" t="str">
        <f>+'CUENTA POR PAGAR GLOBAL'!D205</f>
        <v>ENT-5</v>
      </c>
      <c r="C168" s="55">
        <f>+'CUENTA POR PAGAR GLOBAL'!E205</f>
        <v>45393</v>
      </c>
      <c r="D168" s="37" t="str">
        <f>+'CUENTA POR PAGAR GLOBAL'!B205</f>
        <v>LABORATORIO ORBIS</v>
      </c>
      <c r="E168" s="35" t="str">
        <f>+'CUENTA POR PAGAR GLOBAL'!C205</f>
        <v>LLENADO DE AGUA</v>
      </c>
      <c r="F168" s="59">
        <f>+'CUENTA POR PAGAR GLOBAL'!F205</f>
        <v>14535</v>
      </c>
      <c r="G168" s="53"/>
      <c r="I168" s="166">
        <v>143672</v>
      </c>
      <c r="J168" s="8">
        <f t="shared" si="2"/>
        <v>-129137</v>
      </c>
    </row>
    <row r="169" spans="2:10" ht="35.25" customHeight="1" x14ac:dyDescent="0.3">
      <c r="B169" s="54" t="str">
        <f>+'CUENTA POR PAGAR GLOBAL'!D206</f>
        <v>B1500000025</v>
      </c>
      <c r="C169" s="55">
        <f>+'CUENTA POR PAGAR GLOBAL'!E206</f>
        <v>45397</v>
      </c>
      <c r="D169" s="37" t="str">
        <f>+'CUENTA POR PAGAR GLOBAL'!B206</f>
        <v>MARIA ANTONIA TAVERAS</v>
      </c>
      <c r="E169" s="35" t="str">
        <f>+'CUENTA POR PAGAR GLOBAL'!C206</f>
        <v>SERVICIOS JURIDICOS</v>
      </c>
      <c r="F169" s="59">
        <f>+'CUENTA POR PAGAR GLOBAL'!F206</f>
        <v>488520</v>
      </c>
      <c r="G169" s="53"/>
      <c r="I169" s="166">
        <v>14535</v>
      </c>
      <c r="J169" s="8">
        <f t="shared" si="2"/>
        <v>473985</v>
      </c>
    </row>
    <row r="170" spans="2:10" ht="35.25" customHeight="1" x14ac:dyDescent="0.3">
      <c r="B170" s="54" t="str">
        <f>+'CUENTA POR PAGAR GLOBAL'!D207</f>
        <v>B1500000042</v>
      </c>
      <c r="C170" s="55">
        <f>+'CUENTA POR PAGAR GLOBAL'!E207</f>
        <v>45397</v>
      </c>
      <c r="D170" s="37" t="str">
        <f>+'CUENTA POR PAGAR GLOBAL'!B207</f>
        <v>MERCEDES BATISTA</v>
      </c>
      <c r="E170" s="35" t="str">
        <f>+'CUENTA POR PAGAR GLOBAL'!C207</f>
        <v>SERVICIOS JURIDICOS</v>
      </c>
      <c r="F170" s="59">
        <f>+'CUENTA POR PAGAR GLOBAL'!F207</f>
        <v>148680</v>
      </c>
      <c r="G170" s="53"/>
      <c r="I170" s="166">
        <v>488520</v>
      </c>
      <c r="J170" s="8">
        <f t="shared" si="2"/>
        <v>-339840</v>
      </c>
    </row>
    <row r="171" spans="2:10" ht="35.25" customHeight="1" x14ac:dyDescent="0.3">
      <c r="B171" s="54" t="str">
        <f>+'CUENTA POR PAGAR GLOBAL'!D209</f>
        <v>B1500000019</v>
      </c>
      <c r="C171" s="55">
        <f>+'CUENTA POR PAGAR GLOBAL'!E209</f>
        <v>45397</v>
      </c>
      <c r="D171" s="37" t="str">
        <f>+'CUENTA POR PAGAR GLOBAL'!B209</f>
        <v>PRESTOL COMUNICACIONES</v>
      </c>
      <c r="E171" s="35" t="str">
        <f>+'CUENTA POR PAGAR GLOBAL'!C209</f>
        <v>ALQUILER DE EQUIPO DE COMUNICACIÓN, TELECOMUNICACIONES Y SEÑALIZACION</v>
      </c>
      <c r="F171" s="59">
        <f>+'CUENTA POR PAGAR GLOBAL'!F209</f>
        <v>106200</v>
      </c>
      <c r="G171" s="53"/>
      <c r="I171" s="166">
        <v>148680</v>
      </c>
      <c r="J171" s="8">
        <f t="shared" si="2"/>
        <v>-42480</v>
      </c>
    </row>
    <row r="172" spans="2:10" ht="35.25" customHeight="1" x14ac:dyDescent="0.3">
      <c r="B172" s="54" t="str">
        <f>+'CUENTA POR PAGAR GLOBAL'!D187</f>
        <v>ENT-6</v>
      </c>
      <c r="C172" s="55">
        <f>+'CUENTA POR PAGAR GLOBAL'!E187</f>
        <v>45398</v>
      </c>
      <c r="D172" s="37" t="str">
        <f>+'CUENTA POR PAGAR GLOBAL'!B187</f>
        <v>DAMIAN SERVICIOS GRAFICOS Y MAS</v>
      </c>
      <c r="E172" s="35" t="str">
        <f>+'CUENTA POR PAGAR GLOBAL'!C187</f>
        <v>Inventario Materiales de Oficina</v>
      </c>
      <c r="F172" s="59">
        <f>+'CUENTA POR PAGAR GLOBAL'!F187</f>
        <v>617877.5</v>
      </c>
      <c r="G172" s="53"/>
      <c r="I172" s="166">
        <v>106200</v>
      </c>
      <c r="J172" s="8">
        <f t="shared" si="2"/>
        <v>511677.5</v>
      </c>
    </row>
    <row r="173" spans="2:10" ht="35.25" customHeight="1" x14ac:dyDescent="0.3">
      <c r="B173" s="54" t="str">
        <f>+'CUENTA POR PAGAR GLOBAL'!D210</f>
        <v>B1500000164</v>
      </c>
      <c r="C173" s="55">
        <f>+'CUENTA POR PAGAR GLOBAL'!E210</f>
        <v>45398</v>
      </c>
      <c r="D173" s="37" t="str">
        <f>+'CUENTA POR PAGAR GLOBAL'!B210</f>
        <v>ROSA ANTIGUA FERNADEZ</v>
      </c>
      <c r="E173" s="35" t="str">
        <f>+'CUENTA POR PAGAR GLOBAL'!C210</f>
        <v>SERVICIOS JURIDICOS</v>
      </c>
      <c r="F173" s="59">
        <f>+'CUENTA POR PAGAR GLOBAL'!F210</f>
        <v>177000</v>
      </c>
      <c r="G173" s="53"/>
      <c r="I173" s="166">
        <v>617877.5</v>
      </c>
      <c r="J173" s="8">
        <f t="shared" si="2"/>
        <v>-440877.5</v>
      </c>
    </row>
    <row r="174" spans="2:10" ht="35.25" customHeight="1" x14ac:dyDescent="0.3">
      <c r="B174" s="54" t="str">
        <f>+'CUENTA POR PAGAR GLOBAL'!D163</f>
        <v>B1500000064</v>
      </c>
      <c r="C174" s="55">
        <f>+'CUENTA POR PAGAR GLOBAL'!E163</f>
        <v>45399</v>
      </c>
      <c r="D174" s="37" t="str">
        <f>+'CUENTA POR PAGAR GLOBAL'!B163</f>
        <v>ALBERTO VALENZUELA Y ASOCIADOS</v>
      </c>
      <c r="E174" s="35" t="str">
        <f>+'CUENTA POR PAGAR GLOBAL'!C163</f>
        <v>SERVICIOS JURIDICOS</v>
      </c>
      <c r="F174" s="59">
        <f>+'CUENTA POR PAGAR GLOBAL'!F163</f>
        <v>357540</v>
      </c>
      <c r="G174" s="53"/>
      <c r="I174" s="166">
        <v>177000</v>
      </c>
      <c r="J174" s="8">
        <f t="shared" si="2"/>
        <v>180540</v>
      </c>
    </row>
    <row r="175" spans="2:10" ht="35.25" customHeight="1" x14ac:dyDescent="0.3">
      <c r="B175" s="54" t="str">
        <f>+'CUENTA POR PAGAR GLOBAL'!D191</f>
        <v>B1500032178</v>
      </c>
      <c r="C175" s="55">
        <f>+'CUENTA POR PAGAR GLOBAL'!E191</f>
        <v>45399</v>
      </c>
      <c r="D175" s="37" t="str">
        <f>+'CUENTA POR PAGAR GLOBAL'!B191</f>
        <v>DIPSA</v>
      </c>
      <c r="E175" s="35" t="str">
        <f>+'CUENTA POR PAGAR GLOBAL'!C191</f>
        <v>INVENTARIO DE GASOIL</v>
      </c>
      <c r="F175" s="59">
        <f>+'CUENTA POR PAGAR GLOBAL'!F191</f>
        <v>1673700</v>
      </c>
      <c r="G175" s="53"/>
      <c r="I175" s="166">
        <v>1673700</v>
      </c>
      <c r="J175" s="8">
        <f t="shared" si="2"/>
        <v>0</v>
      </c>
    </row>
    <row r="176" spans="2:10" ht="35.25" customHeight="1" x14ac:dyDescent="0.3">
      <c r="B176" s="54" t="str">
        <f>+'CUENTA POR PAGAR GLOBAL'!D192</f>
        <v>B1500032179</v>
      </c>
      <c r="C176" s="55">
        <f>+'CUENTA POR PAGAR GLOBAL'!E192</f>
        <v>45399</v>
      </c>
      <c r="D176" s="37" t="str">
        <f>+'CUENTA POR PAGAR GLOBAL'!B192</f>
        <v>DIPSA</v>
      </c>
      <c r="E176" s="35" t="str">
        <f>+'CUENTA POR PAGAR GLOBAL'!C192</f>
        <v>INVENTARIO DE GASOIL</v>
      </c>
      <c r="F176" s="59">
        <f>+'CUENTA POR PAGAR GLOBAL'!F192</f>
        <v>1195500</v>
      </c>
      <c r="G176" s="53"/>
      <c r="I176" s="166">
        <v>1195500</v>
      </c>
      <c r="J176" s="8">
        <f t="shared" si="2"/>
        <v>0</v>
      </c>
    </row>
    <row r="177" spans="2:10" ht="35.25" customHeight="1" x14ac:dyDescent="0.3">
      <c r="B177" s="54" t="str">
        <f>+'CUENTA POR PAGAR GLOBAL'!D193</f>
        <v>B1500326315</v>
      </c>
      <c r="C177" s="55">
        <f>+'CUENTA POR PAGAR GLOBAL'!E193</f>
        <v>45399</v>
      </c>
      <c r="D177" s="37" t="str">
        <f>+'CUENTA POR PAGAR GLOBAL'!B193</f>
        <v>EDEESTE</v>
      </c>
      <c r="E177" s="35" t="str">
        <f>+'CUENTA POR PAGAR GLOBAL'!C193</f>
        <v>ELECTRICIDAD</v>
      </c>
      <c r="F177" s="59">
        <f>+'CUENTA POR PAGAR GLOBAL'!F193</f>
        <v>866.56</v>
      </c>
      <c r="G177" s="53"/>
      <c r="I177" s="166">
        <v>866.56</v>
      </c>
      <c r="J177" s="8">
        <f t="shared" si="2"/>
        <v>0</v>
      </c>
    </row>
    <row r="178" spans="2:10" ht="35.25" customHeight="1" x14ac:dyDescent="0.3">
      <c r="B178" s="54" t="str">
        <f>+'CUENTA POR PAGAR GLOBAL'!D167</f>
        <v>B1500000152</v>
      </c>
      <c r="C178" s="55">
        <f>+'CUENTA POR PAGAR GLOBAL'!E167</f>
        <v>45401</v>
      </c>
      <c r="D178" s="37" t="str">
        <f>+'CUENTA POR PAGAR GLOBAL'!B167</f>
        <v>ANIBAL ROSARIO RAMIREZ</v>
      </c>
      <c r="E178" s="35" t="str">
        <f>+'CUENTA POR PAGAR GLOBAL'!C167</f>
        <v>SERVICIOS JURIDICOS</v>
      </c>
      <c r="F178" s="59">
        <f>+'CUENTA POR PAGAR GLOBAL'!F167</f>
        <v>407100</v>
      </c>
      <c r="G178" s="53"/>
      <c r="I178" s="166">
        <v>407100</v>
      </c>
      <c r="J178" s="8">
        <f t="shared" si="2"/>
        <v>0</v>
      </c>
    </row>
    <row r="179" spans="2:10" ht="35.25" customHeight="1" x14ac:dyDescent="0.3">
      <c r="B179" s="54" t="str">
        <f>+'CUENTA POR PAGAR GLOBAL'!D168</f>
        <v>B1500000153</v>
      </c>
      <c r="C179" s="55">
        <f>+'CUENTA POR PAGAR GLOBAL'!E168</f>
        <v>45401</v>
      </c>
      <c r="D179" s="37" t="str">
        <f>+'CUENTA POR PAGAR GLOBAL'!B168</f>
        <v>ANIBAL ROSARIO RAMIREZ</v>
      </c>
      <c r="E179" s="35" t="str">
        <f>+'CUENTA POR PAGAR GLOBAL'!C168</f>
        <v>SERVICIOS JURIDICOS</v>
      </c>
      <c r="F179" s="59">
        <f>+'CUENTA POR PAGAR GLOBAL'!F168</f>
        <v>361080</v>
      </c>
      <c r="G179" s="53"/>
      <c r="I179" s="166">
        <v>361080</v>
      </c>
      <c r="J179" s="8">
        <f t="shared" si="2"/>
        <v>0</v>
      </c>
    </row>
    <row r="180" spans="2:10" ht="35.25" customHeight="1" x14ac:dyDescent="0.3">
      <c r="B180" s="54" t="str">
        <f>+'CUENTA POR PAGAR GLOBAL'!D189</f>
        <v>B1500000486</v>
      </c>
      <c r="C180" s="55">
        <f>+'CUENTA POR PAGAR GLOBAL'!E189</f>
        <v>45401</v>
      </c>
      <c r="D180" s="37" t="str">
        <f>+'CUENTA POR PAGAR GLOBAL'!B189</f>
        <v>DIESEL EXTREMO</v>
      </c>
      <c r="E180" s="35" t="str">
        <f>+'CUENTA POR PAGAR GLOBAL'!C189</f>
        <v>INVENTARIO DE GASOIL</v>
      </c>
      <c r="F180" s="59">
        <f>+'CUENTA POR PAGAR GLOBAL'!F189</f>
        <v>1673700</v>
      </c>
      <c r="G180" s="53"/>
      <c r="I180" s="166">
        <v>1673700</v>
      </c>
      <c r="J180" s="8">
        <f t="shared" si="2"/>
        <v>0</v>
      </c>
    </row>
    <row r="181" spans="2:10" ht="35.25" customHeight="1" x14ac:dyDescent="0.3">
      <c r="B181" s="54" t="str">
        <f>+'CUENTA POR PAGAR GLOBAL'!D195</f>
        <v>B1500329493</v>
      </c>
      <c r="C181" s="55">
        <f>+'CUENTA POR PAGAR GLOBAL'!E195</f>
        <v>45401</v>
      </c>
      <c r="D181" s="37" t="str">
        <f>+'CUENTA POR PAGAR GLOBAL'!B195</f>
        <v>EDEESTE</v>
      </c>
      <c r="E181" s="35" t="str">
        <f>+'CUENTA POR PAGAR GLOBAL'!C195</f>
        <v>ELECTRICIDAD</v>
      </c>
      <c r="F181" s="59">
        <f>+'CUENTA POR PAGAR GLOBAL'!F195</f>
        <v>41217.629999999997</v>
      </c>
      <c r="G181" s="53"/>
      <c r="I181" s="166">
        <v>41217.629999999997</v>
      </c>
      <c r="J181" s="8">
        <f t="shared" si="2"/>
        <v>0</v>
      </c>
    </row>
    <row r="182" spans="2:10" ht="35.25" customHeight="1" x14ac:dyDescent="0.3">
      <c r="B182" s="54" t="str">
        <f>+'CUENTA POR PAGAR GLOBAL'!D213</f>
        <v>B1500011670</v>
      </c>
      <c r="C182" s="55">
        <f>+'CUENTA POR PAGAR GLOBAL'!E213</f>
        <v>45401</v>
      </c>
      <c r="D182" s="37" t="str">
        <f>+'CUENTA POR PAGAR GLOBAL'!B213</f>
        <v>SENASA</v>
      </c>
      <c r="E182" s="35" t="str">
        <f>+'CUENTA POR PAGAR GLOBAL'!C213</f>
        <v>SEGURO DE VIDA</v>
      </c>
      <c r="F182" s="59">
        <f>+'CUENTA POR PAGAR GLOBAL'!F213</f>
        <v>564542</v>
      </c>
      <c r="G182" s="53"/>
      <c r="I182" s="166">
        <v>564542</v>
      </c>
      <c r="J182" s="8">
        <f t="shared" si="2"/>
        <v>0</v>
      </c>
    </row>
    <row r="183" spans="2:10" ht="35.25" customHeight="1" x14ac:dyDescent="0.3">
      <c r="B183" s="54" t="str">
        <f>+'CUENTA POR PAGAR GLOBAL'!D169</f>
        <v>B1500000154</v>
      </c>
      <c r="C183" s="55">
        <f>+'CUENTA POR PAGAR GLOBAL'!E169</f>
        <v>45404</v>
      </c>
      <c r="D183" s="37" t="str">
        <f>+'CUENTA POR PAGAR GLOBAL'!B169</f>
        <v>ANIBAL ROSARIO RAMIREZ</v>
      </c>
      <c r="E183" s="35" t="str">
        <f>+'CUENTA POR PAGAR GLOBAL'!C169</f>
        <v>SERVICIOS JURIDICOS</v>
      </c>
      <c r="F183" s="59">
        <f>+'CUENTA POR PAGAR GLOBAL'!F169</f>
        <v>357540</v>
      </c>
      <c r="G183" s="53"/>
      <c r="I183" s="166">
        <v>357540</v>
      </c>
      <c r="J183" s="8">
        <f t="shared" si="2"/>
        <v>0</v>
      </c>
    </row>
    <row r="184" spans="2:10" ht="35.25" customHeight="1" x14ac:dyDescent="0.3">
      <c r="B184" s="54" t="str">
        <f>+'CUENTA POR PAGAR GLOBAL'!D170</f>
        <v>B1500000155</v>
      </c>
      <c r="C184" s="55">
        <f>+'CUENTA POR PAGAR GLOBAL'!E170</f>
        <v>45404</v>
      </c>
      <c r="D184" s="37" t="str">
        <f>+'CUENTA POR PAGAR GLOBAL'!B170</f>
        <v>ANIBAL ROSARIO RAMIREZ</v>
      </c>
      <c r="E184" s="35" t="str">
        <f>+'CUENTA POR PAGAR GLOBAL'!C170</f>
        <v>SERVICIOS JURIDICOS</v>
      </c>
      <c r="F184" s="59">
        <f>+'CUENTA POR PAGAR GLOBAL'!F170</f>
        <v>378780</v>
      </c>
      <c r="G184" s="53"/>
      <c r="I184" s="166">
        <v>378780</v>
      </c>
      <c r="J184" s="8">
        <f t="shared" si="2"/>
        <v>0</v>
      </c>
    </row>
    <row r="185" spans="2:10" ht="35.25" customHeight="1" x14ac:dyDescent="0.3">
      <c r="B185" s="54" t="str">
        <f>+'CUENTA POR PAGAR GLOBAL'!D179</f>
        <v>B1500000104</v>
      </c>
      <c r="C185" s="55">
        <f>+'CUENTA POR PAGAR GLOBAL'!E179</f>
        <v>45404</v>
      </c>
      <c r="D185" s="37" t="str">
        <f>+'CUENTA POR PAGAR GLOBAL'!B179</f>
        <v>ANIBAL SANCHEZ</v>
      </c>
      <c r="E185" s="35" t="str">
        <f>+'CUENTA POR PAGAR GLOBAL'!C179</f>
        <v>SERVICIOS JURIDICOS</v>
      </c>
      <c r="F185" s="59">
        <f>+'CUENTA POR PAGAR GLOBAL'!F179</f>
        <v>403560</v>
      </c>
      <c r="G185" s="53"/>
      <c r="I185" s="166">
        <v>403560</v>
      </c>
      <c r="J185" s="8">
        <f t="shared" si="2"/>
        <v>0</v>
      </c>
    </row>
    <row r="186" spans="2:10" ht="35.25" customHeight="1" x14ac:dyDescent="0.3">
      <c r="B186" s="54" t="str">
        <f>+'CUENTA POR PAGAR GLOBAL'!D180</f>
        <v>B1500000105</v>
      </c>
      <c r="C186" s="55">
        <f>+'CUENTA POR PAGAR GLOBAL'!E180</f>
        <v>45404</v>
      </c>
      <c r="D186" s="37" t="str">
        <f>+'CUENTA POR PAGAR GLOBAL'!B180</f>
        <v>ANIBAL SANCHEZ</v>
      </c>
      <c r="E186" s="35" t="str">
        <f>+'CUENTA POR PAGAR GLOBAL'!C180</f>
        <v>SERVICIOS JURIDICOS</v>
      </c>
      <c r="F186" s="59">
        <f>+'CUENTA POR PAGAR GLOBAL'!F180</f>
        <v>400020</v>
      </c>
      <c r="G186" s="53"/>
      <c r="I186" s="166">
        <v>400020</v>
      </c>
      <c r="J186" s="8">
        <f t="shared" si="2"/>
        <v>0</v>
      </c>
    </row>
    <row r="187" spans="2:10" ht="35.25" customHeight="1" x14ac:dyDescent="0.3">
      <c r="B187" s="54" t="str">
        <f>+'CUENTA POR PAGAR GLOBAL'!D194</f>
        <v>B1500330063</v>
      </c>
      <c r="C187" s="55">
        <f>+'CUENTA POR PAGAR GLOBAL'!E194</f>
        <v>45404</v>
      </c>
      <c r="D187" s="37" t="str">
        <f>+'CUENTA POR PAGAR GLOBAL'!B194</f>
        <v>EDEESTE</v>
      </c>
      <c r="E187" s="35" t="str">
        <f>+'CUENTA POR PAGAR GLOBAL'!C194</f>
        <v>ELECTRICIDAD</v>
      </c>
      <c r="F187" s="59">
        <f>+'CUENTA POR PAGAR GLOBAL'!F194</f>
        <v>36315.68</v>
      </c>
      <c r="G187" s="53"/>
      <c r="I187" s="166">
        <v>36315.68</v>
      </c>
      <c r="J187" s="8">
        <f t="shared" si="2"/>
        <v>0</v>
      </c>
    </row>
    <row r="188" spans="2:10" ht="35.25" customHeight="1" x14ac:dyDescent="0.3">
      <c r="B188" s="54" t="str">
        <f>+'CUENTA POR PAGAR GLOBAL'!D208</f>
        <v>B1500045662</v>
      </c>
      <c r="C188" s="55">
        <f>+'CUENTA POR PAGAR GLOBAL'!E208</f>
        <v>45404</v>
      </c>
      <c r="D188" s="37" t="str">
        <f>+'CUENTA POR PAGAR GLOBAL'!B208</f>
        <v>PETROMOVIL</v>
      </c>
      <c r="E188" s="35" t="str">
        <f>+'CUENTA POR PAGAR GLOBAL'!C208</f>
        <v>INVENTARIO DE GASOLINA</v>
      </c>
      <c r="F188" s="59">
        <f>+'CUENTA POR PAGAR GLOBAL'!F208</f>
        <v>2320800</v>
      </c>
      <c r="G188" s="53"/>
      <c r="I188" s="166">
        <v>2320800</v>
      </c>
      <c r="J188" s="8">
        <f t="shared" si="2"/>
        <v>0</v>
      </c>
    </row>
    <row r="189" spans="2:10" ht="35.25" customHeight="1" x14ac:dyDescent="0.3">
      <c r="B189" s="54" t="str">
        <f>+'CUENTA POR PAGAR GLOBAL'!D166</f>
        <v>E45000000030</v>
      </c>
      <c r="C189" s="55">
        <f>+'CUENTA POR PAGAR GLOBAL'!E166</f>
        <v>45405</v>
      </c>
      <c r="D189" s="37" t="str">
        <f>+'CUENTA POR PAGAR GLOBAL'!B166</f>
        <v xml:space="preserve">Angloamericana </v>
      </c>
      <c r="E189" s="35" t="str">
        <f>+'CUENTA POR PAGAR GLOBAL'!C166</f>
        <v>SEGURO DE VIDA</v>
      </c>
      <c r="F189" s="59">
        <f>+'CUENTA POR PAGAR GLOBAL'!F166</f>
        <v>776700.01</v>
      </c>
      <c r="G189" s="53"/>
      <c r="I189" s="166">
        <v>776700.01</v>
      </c>
      <c r="J189" s="8">
        <f t="shared" si="2"/>
        <v>0</v>
      </c>
    </row>
    <row r="190" spans="2:10" ht="35.25" customHeight="1" x14ac:dyDescent="0.3">
      <c r="B190" s="54" t="str">
        <f>+'CUENTA POR PAGAR GLOBAL'!D172</f>
        <v>B1500000156</v>
      </c>
      <c r="C190" s="55">
        <f>+'CUENTA POR PAGAR GLOBAL'!E172</f>
        <v>45406</v>
      </c>
      <c r="D190" s="37" t="str">
        <f>+'CUENTA POR PAGAR GLOBAL'!B172</f>
        <v>ANIBAL ROSARIO RAMIREZ</v>
      </c>
      <c r="E190" s="35" t="str">
        <f>+'CUENTA POR PAGAR GLOBAL'!C172</f>
        <v>SERVICIOS JURIDICOS</v>
      </c>
      <c r="F190" s="59">
        <f>+'CUENTA POR PAGAR GLOBAL'!F172</f>
        <v>276120</v>
      </c>
      <c r="G190" s="53"/>
      <c r="I190" s="166">
        <v>276120</v>
      </c>
      <c r="J190" s="8">
        <f t="shared" si="2"/>
        <v>0</v>
      </c>
    </row>
    <row r="191" spans="2:10" ht="35.25" customHeight="1" x14ac:dyDescent="0.3">
      <c r="B191" s="54" t="str">
        <f>+'CUENTA POR PAGAR GLOBAL'!D177</f>
        <v>B1500000107</v>
      </c>
      <c r="C191" s="55">
        <f>+'CUENTA POR PAGAR GLOBAL'!E177</f>
        <v>45406</v>
      </c>
      <c r="D191" s="37" t="str">
        <f>+'CUENTA POR PAGAR GLOBAL'!B177</f>
        <v>ANIBAL SANCHEZ</v>
      </c>
      <c r="E191" s="35" t="str">
        <f>+'CUENTA POR PAGAR GLOBAL'!C177</f>
        <v>SERVICIOS JURIDICOS</v>
      </c>
      <c r="F191" s="59">
        <f>+'CUENTA POR PAGAR GLOBAL'!F177</f>
        <v>407100</v>
      </c>
      <c r="G191" s="53"/>
      <c r="I191" s="166">
        <v>407100</v>
      </c>
      <c r="J191" s="8">
        <f t="shared" si="2"/>
        <v>0</v>
      </c>
    </row>
    <row r="192" spans="2:10" ht="35.25" customHeight="1" x14ac:dyDescent="0.3">
      <c r="B192" s="54" t="str">
        <f>+'CUENTA POR PAGAR GLOBAL'!D178</f>
        <v>B1500000106</v>
      </c>
      <c r="C192" s="55">
        <f>+'CUENTA POR PAGAR GLOBAL'!E178</f>
        <v>45406</v>
      </c>
      <c r="D192" s="37" t="str">
        <f>+'CUENTA POR PAGAR GLOBAL'!B178</f>
        <v>ANIBAL SANCHEZ</v>
      </c>
      <c r="E192" s="35" t="str">
        <f>+'CUENTA POR PAGAR GLOBAL'!C178</f>
        <v>SERVICIOS JURIDICOS</v>
      </c>
      <c r="F192" s="59">
        <f>+'CUENTA POR PAGAR GLOBAL'!F178</f>
        <v>403560</v>
      </c>
      <c r="G192" s="53"/>
      <c r="I192" s="166">
        <v>403560</v>
      </c>
      <c r="J192" s="8">
        <f t="shared" si="2"/>
        <v>0</v>
      </c>
    </row>
    <row r="193" spans="2:10" ht="35.25" customHeight="1" x14ac:dyDescent="0.3">
      <c r="B193" s="54" t="str">
        <f>+'CUENTA POR PAGAR GLOBAL'!D190</f>
        <v>ENT-90</v>
      </c>
      <c r="C193" s="55">
        <f>+'CUENTA POR PAGAR GLOBAL'!E190</f>
        <v>45406</v>
      </c>
      <c r="D193" s="37" t="str">
        <f>+'CUENTA POR PAGAR GLOBAL'!B190</f>
        <v>DIESEL EXTREMO</v>
      </c>
      <c r="E193" s="35" t="str">
        <f>+'CUENTA POR PAGAR GLOBAL'!C190</f>
        <v>INVENTARIO DE GASOIL</v>
      </c>
      <c r="F193" s="59">
        <f>+'CUENTA POR PAGAR GLOBAL'!F190</f>
        <v>1673700</v>
      </c>
      <c r="G193" s="53"/>
      <c r="I193" s="166">
        <v>1673700</v>
      </c>
      <c r="J193" s="8">
        <f t="shared" si="2"/>
        <v>0</v>
      </c>
    </row>
    <row r="194" spans="2:10" ht="35.25" customHeight="1" x14ac:dyDescent="0.3">
      <c r="B194" s="54" t="str">
        <f>+'CUENTA POR PAGAR GLOBAL'!D214</f>
        <v>B1500052105</v>
      </c>
      <c r="C194" s="55">
        <f>+'CUENTA POR PAGAR GLOBAL'!E214</f>
        <v>45406</v>
      </c>
      <c r="D194" s="37" t="str">
        <f>+'CUENTA POR PAGAR GLOBAL'!B214</f>
        <v>SIGMA</v>
      </c>
      <c r="E194" s="35" t="str">
        <f>+'CUENTA POR PAGAR GLOBAL'!C214</f>
        <v>INVENTARIO DE GASOIL</v>
      </c>
      <c r="F194" s="59">
        <f>+'CUENTA POR PAGAR GLOBAL'!F214</f>
        <v>1912800</v>
      </c>
      <c r="G194" s="53"/>
      <c r="I194" s="166">
        <v>1912800</v>
      </c>
      <c r="J194" s="8">
        <f t="shared" si="2"/>
        <v>0</v>
      </c>
    </row>
    <row r="195" spans="2:10" ht="35.25" customHeight="1" x14ac:dyDescent="0.3">
      <c r="B195" s="54" t="str">
        <f>+'CUENTA POR PAGAR GLOBAL'!D215</f>
        <v>B1500052094</v>
      </c>
      <c r="C195" s="55">
        <f>+'CUENTA POR PAGAR GLOBAL'!E215</f>
        <v>45406</v>
      </c>
      <c r="D195" s="37" t="str">
        <f>+'CUENTA POR PAGAR GLOBAL'!B215</f>
        <v>SIGMA</v>
      </c>
      <c r="E195" s="35" t="str">
        <f>+'CUENTA POR PAGAR GLOBAL'!C215</f>
        <v>INVENTARIO DE GASOIL</v>
      </c>
      <c r="F195" s="59">
        <f>+'CUENTA POR PAGAR GLOBAL'!F215</f>
        <v>1912800</v>
      </c>
      <c r="G195" s="53"/>
      <c r="I195" s="166">
        <v>1912800</v>
      </c>
      <c r="J195" s="8">
        <f t="shared" si="2"/>
        <v>0</v>
      </c>
    </row>
    <row r="196" spans="2:10" ht="35.25" customHeight="1" x14ac:dyDescent="0.3">
      <c r="B196" s="54" t="str">
        <f>+'CUENTA POR PAGAR GLOBAL'!D218</f>
        <v>ENT-89</v>
      </c>
      <c r="C196" s="55">
        <f>+'CUENTA POR PAGAR GLOBAL'!E218</f>
        <v>45406</v>
      </c>
      <c r="D196" s="37" t="str">
        <f>+'CUENTA POR PAGAR GLOBAL'!B218</f>
        <v>YONA YONEL</v>
      </c>
      <c r="E196" s="35" t="str">
        <f>+'CUENTA POR PAGAR GLOBAL'!C218</f>
        <v>INVENTARIO DE GASOIL</v>
      </c>
      <c r="F196" s="59">
        <f>+'CUENTA POR PAGAR GLOBAL'!F218</f>
        <v>1195500</v>
      </c>
      <c r="G196" s="53"/>
      <c r="I196" s="166">
        <v>1195500</v>
      </c>
      <c r="J196" s="8">
        <f t="shared" si="2"/>
        <v>0</v>
      </c>
    </row>
    <row r="197" spans="2:10" ht="35.25" customHeight="1" x14ac:dyDescent="0.3">
      <c r="B197" s="54" t="str">
        <f>+'CUENTA POR PAGAR GLOBAL'!D164</f>
        <v>E450000003792</v>
      </c>
      <c r="C197" s="55">
        <f>+'CUENTA POR PAGAR GLOBAL'!E164</f>
        <v>45407</v>
      </c>
      <c r="D197" s="37" t="str">
        <f>+'CUENTA POR PAGAR GLOBAL'!B164</f>
        <v>ALTICE</v>
      </c>
      <c r="E197" s="35" t="str">
        <f>+'CUENTA POR PAGAR GLOBAL'!C164</f>
        <v>TELEFONO</v>
      </c>
      <c r="F197" s="59">
        <f>+'CUENTA POR PAGAR GLOBAL'!F164</f>
        <v>1973165.13</v>
      </c>
      <c r="G197" s="53"/>
      <c r="I197" s="166">
        <v>1973165.13</v>
      </c>
      <c r="J197" s="8">
        <f t="shared" si="2"/>
        <v>0</v>
      </c>
    </row>
    <row r="198" spans="2:10" ht="35.25" customHeight="1" x14ac:dyDescent="0.3">
      <c r="B198" s="54" t="str">
        <f>+'CUENTA POR PAGAR GLOBAL'!D165</f>
        <v>E450000003793</v>
      </c>
      <c r="C198" s="55">
        <f>+'CUENTA POR PAGAR GLOBAL'!E165</f>
        <v>45407</v>
      </c>
      <c r="D198" s="37" t="str">
        <f>+'CUENTA POR PAGAR GLOBAL'!B165</f>
        <v>ALTICE</v>
      </c>
      <c r="E198" s="35" t="str">
        <f>+'CUENTA POR PAGAR GLOBAL'!C165</f>
        <v>TELEFONO</v>
      </c>
      <c r="F198" s="59">
        <f>+'CUENTA POR PAGAR GLOBAL'!F165</f>
        <v>38112.99</v>
      </c>
      <c r="G198" s="53"/>
      <c r="I198" s="166">
        <v>38112.99</v>
      </c>
      <c r="J198" s="8">
        <f t="shared" si="2"/>
        <v>0</v>
      </c>
    </row>
    <row r="199" spans="2:10" ht="35.25" customHeight="1" x14ac:dyDescent="0.3">
      <c r="B199" s="54" t="str">
        <f>+'CUENTA POR PAGAR GLOBAL'!D171</f>
        <v>B1500000157</v>
      </c>
      <c r="C199" s="55">
        <f>+'CUENTA POR PAGAR GLOBAL'!E171</f>
        <v>45407</v>
      </c>
      <c r="D199" s="37" t="str">
        <f>+'CUENTA POR PAGAR GLOBAL'!B171</f>
        <v>ANIBAL ROSARIO RAMIREZ</v>
      </c>
      <c r="E199" s="35" t="str">
        <f>+'CUENTA POR PAGAR GLOBAL'!C171</f>
        <v>SERVICIOS JURIDICOS</v>
      </c>
      <c r="F199" s="59">
        <f>+'CUENTA POR PAGAR GLOBAL'!F171</f>
        <v>254880</v>
      </c>
      <c r="G199" s="53"/>
      <c r="I199" s="166">
        <v>254880</v>
      </c>
      <c r="J199" s="8">
        <f t="shared" si="2"/>
        <v>0</v>
      </c>
    </row>
    <row r="200" spans="2:10" ht="35.25" customHeight="1" x14ac:dyDescent="0.3">
      <c r="B200" s="54" t="str">
        <f>+'CUENTA POR PAGAR GLOBAL'!D181</f>
        <v>B1500000108</v>
      </c>
      <c r="C200" s="55">
        <f>+'CUENTA POR PAGAR GLOBAL'!E181</f>
        <v>45407</v>
      </c>
      <c r="D200" s="37" t="str">
        <f>+'CUENTA POR PAGAR GLOBAL'!B181</f>
        <v>ANIBAL SANCHEZ</v>
      </c>
      <c r="E200" s="35" t="str">
        <f>+'CUENTA POR PAGAR GLOBAL'!C181</f>
        <v>SERVICIOS JURIDICOS</v>
      </c>
      <c r="F200" s="59">
        <f>+'CUENTA POR PAGAR GLOBAL'!F181</f>
        <v>403560</v>
      </c>
      <c r="G200" s="53"/>
      <c r="I200" s="166">
        <v>403560</v>
      </c>
      <c r="J200" s="8">
        <f t="shared" si="2"/>
        <v>0</v>
      </c>
    </row>
    <row r="201" spans="2:10" ht="35.25" customHeight="1" x14ac:dyDescent="0.3">
      <c r="B201" s="54" t="str">
        <f>+'CUENTA POR PAGAR GLOBAL'!D188</f>
        <v>B1500000144</v>
      </c>
      <c r="C201" s="55">
        <f>+'CUENTA POR PAGAR GLOBAL'!E188</f>
        <v>45407</v>
      </c>
      <c r="D201" s="37" t="str">
        <f>+'CUENTA POR PAGAR GLOBAL'!B188</f>
        <v>DARIO VELASQUEZ</v>
      </c>
      <c r="E201" s="35" t="str">
        <f>+'CUENTA POR PAGAR GLOBAL'!C188</f>
        <v>SERVICIOS JURIDICOS</v>
      </c>
      <c r="F201" s="59">
        <f>+'CUENTA POR PAGAR GLOBAL'!F188</f>
        <v>38940</v>
      </c>
      <c r="G201" s="53"/>
      <c r="I201" s="166">
        <v>38940</v>
      </c>
      <c r="J201" s="8">
        <f t="shared" si="2"/>
        <v>0</v>
      </c>
    </row>
    <row r="202" spans="2:10" ht="35.25" customHeight="1" x14ac:dyDescent="0.3">
      <c r="B202" s="54" t="str">
        <f>+'CUENTA POR PAGAR GLOBAL'!D211</f>
        <v xml:space="preserve">ENT-91 </v>
      </c>
      <c r="C202" s="55">
        <f>+'CUENTA POR PAGAR GLOBAL'!E211</f>
        <v>45407</v>
      </c>
      <c r="D202" s="37" t="str">
        <f>+'CUENTA POR PAGAR GLOBAL'!B211</f>
        <v>RV DIESEL</v>
      </c>
      <c r="E202" s="35" t="str">
        <f>+'CUENTA POR PAGAR GLOBAL'!C211</f>
        <v>INVENTARIO DE GASOIL</v>
      </c>
      <c r="F202" s="59">
        <f>+'CUENTA POR PAGAR GLOBAL'!F211</f>
        <v>2391000</v>
      </c>
      <c r="G202" s="53"/>
      <c r="I202" s="166">
        <v>2391000</v>
      </c>
      <c r="J202" s="8">
        <f t="shared" si="2"/>
        <v>0</v>
      </c>
    </row>
    <row r="203" spans="2:10" ht="35.25" customHeight="1" x14ac:dyDescent="0.3">
      <c r="B203" s="54" t="str">
        <f>+'CUENTA POR PAGAR GLOBAL'!D212</f>
        <v>ENT-92</v>
      </c>
      <c r="C203" s="55">
        <f>+'CUENTA POR PAGAR GLOBAL'!E212</f>
        <v>45407</v>
      </c>
      <c r="D203" s="37" t="str">
        <f>+'CUENTA POR PAGAR GLOBAL'!B212</f>
        <v>RV DIESEL</v>
      </c>
      <c r="E203" s="35" t="str">
        <f>+'CUENTA POR PAGAR GLOBAL'!C212</f>
        <v>INVENTARIO DE GASOIL</v>
      </c>
      <c r="F203" s="59">
        <f>+'CUENTA POR PAGAR GLOBAL'!F212</f>
        <v>239100</v>
      </c>
      <c r="G203" s="53"/>
      <c r="I203" s="166">
        <v>239100</v>
      </c>
      <c r="J203" s="8">
        <f t="shared" si="2"/>
        <v>0</v>
      </c>
    </row>
    <row r="204" spans="2:10" ht="35.25" customHeight="1" x14ac:dyDescent="0.3">
      <c r="B204" s="54" t="str">
        <f>+'CUENTA POR PAGAR GLOBAL'!D174</f>
        <v>B1500000151</v>
      </c>
      <c r="C204" s="55">
        <f>+'CUENTA POR PAGAR GLOBAL'!E174</f>
        <v>45408</v>
      </c>
      <c r="D204" s="37" t="str">
        <f>+'CUENTA POR PAGAR GLOBAL'!B174</f>
        <v>ANIBAL ROSARIO RAMIREZ</v>
      </c>
      <c r="E204" s="35" t="str">
        <f>+'CUENTA POR PAGAR GLOBAL'!C174</f>
        <v>SERVICIOS JURIDICOS</v>
      </c>
      <c r="F204" s="59">
        <f>+'CUENTA POR PAGAR GLOBAL'!F174</f>
        <v>531000</v>
      </c>
      <c r="G204" s="53"/>
      <c r="I204" s="166">
        <v>531000</v>
      </c>
      <c r="J204" s="8">
        <f t="shared" si="2"/>
        <v>0</v>
      </c>
    </row>
    <row r="205" spans="2:10" ht="35.25" customHeight="1" x14ac:dyDescent="0.3">
      <c r="B205" s="54" t="str">
        <f>+'CUENTA POR PAGAR GLOBAL'!D182</f>
        <v>B1500000109</v>
      </c>
      <c r="C205" s="55">
        <f>+'CUENTA POR PAGAR GLOBAL'!E182</f>
        <v>45408</v>
      </c>
      <c r="D205" s="37" t="str">
        <f>+'CUENTA POR PAGAR GLOBAL'!B182</f>
        <v>ANIBAL SANCHEZ</v>
      </c>
      <c r="E205" s="35" t="str">
        <f>+'CUENTA POR PAGAR GLOBAL'!C182</f>
        <v>SERVICIOS JURIDICOS</v>
      </c>
      <c r="F205" s="59">
        <f>+'CUENTA POR PAGAR GLOBAL'!F182</f>
        <v>400020</v>
      </c>
      <c r="G205" s="53"/>
      <c r="I205" s="166">
        <v>400200</v>
      </c>
      <c r="J205" s="8">
        <f t="shared" si="2"/>
        <v>-180</v>
      </c>
    </row>
    <row r="206" spans="2:10" ht="35.25" customHeight="1" x14ac:dyDescent="0.3">
      <c r="B206" s="54" t="str">
        <f>+'CUENTA POR PAGAR GLOBAL'!D184</f>
        <v>B1500000551</v>
      </c>
      <c r="C206" s="55">
        <f>+'CUENTA POR PAGAR GLOBAL'!E184</f>
        <v>45408</v>
      </c>
      <c r="D206" s="37" t="str">
        <f>+'CUENTA POR PAGAR GLOBAL'!B184</f>
        <v>CAPITAL DIESEL</v>
      </c>
      <c r="E206" s="35" t="str">
        <f>+'CUENTA POR PAGAR GLOBAL'!C184</f>
        <v>INVENTARIO DE GASOIL</v>
      </c>
      <c r="F206" s="59">
        <f>+'CUENTA POR PAGAR GLOBAL'!F184</f>
        <v>717300</v>
      </c>
      <c r="G206" s="53"/>
      <c r="I206" s="166">
        <v>717300</v>
      </c>
      <c r="J206" s="8">
        <f t="shared" si="2"/>
        <v>0</v>
      </c>
    </row>
    <row r="207" spans="2:10" ht="35.25" customHeight="1" x14ac:dyDescent="0.3">
      <c r="B207" s="54" t="str">
        <f>+'CUENTA POR PAGAR GLOBAL'!D173</f>
        <v>B1500000158</v>
      </c>
      <c r="C207" s="55">
        <f>+'CUENTA POR PAGAR GLOBAL'!E173</f>
        <v>45412</v>
      </c>
      <c r="D207" s="37" t="str">
        <f>+'CUENTA POR PAGAR GLOBAL'!B173</f>
        <v>ANIBAL ROSARIO RAMIREZ</v>
      </c>
      <c r="E207" s="35" t="str">
        <f>+'CUENTA POR PAGAR GLOBAL'!C173</f>
        <v>SERVICIOS JURIDICOS</v>
      </c>
      <c r="F207" s="59">
        <f>+'CUENTA POR PAGAR GLOBAL'!F173</f>
        <v>354000</v>
      </c>
      <c r="G207" s="53"/>
      <c r="I207" s="166">
        <v>354000</v>
      </c>
      <c r="J207" s="8">
        <f t="shared" si="2"/>
        <v>0</v>
      </c>
    </row>
    <row r="208" spans="2:10" ht="35.25" customHeight="1" x14ac:dyDescent="0.3">
      <c r="B208" s="54" t="str">
        <f>+'CUENTA POR PAGAR GLOBAL'!D175</f>
        <v>B1500000159</v>
      </c>
      <c r="C208" s="55">
        <f>+'CUENTA POR PAGAR GLOBAL'!E175</f>
        <v>45412</v>
      </c>
      <c r="D208" s="37" t="str">
        <f>+'CUENTA POR PAGAR GLOBAL'!B175</f>
        <v>ANIBAL ROSARIO RAMIREZ</v>
      </c>
      <c r="E208" s="35" t="str">
        <f>+'CUENTA POR PAGAR GLOBAL'!C175</f>
        <v>SERVICIOS JURIDICOS</v>
      </c>
      <c r="F208" s="59">
        <f>+'CUENTA POR PAGAR GLOBAL'!F175</f>
        <v>371700</v>
      </c>
      <c r="G208" s="53"/>
      <c r="I208" s="166">
        <v>371700</v>
      </c>
      <c r="J208" s="8">
        <f t="shared" si="2"/>
        <v>0</v>
      </c>
    </row>
    <row r="209" spans="2:10" ht="35.25" customHeight="1" x14ac:dyDescent="0.3">
      <c r="B209" s="54" t="str">
        <f>+'CUENTA POR PAGAR GLOBAL'!D176</f>
        <v>B1500000110</v>
      </c>
      <c r="C209" s="55">
        <f>+'CUENTA POR PAGAR GLOBAL'!E176</f>
        <v>45412</v>
      </c>
      <c r="D209" s="37" t="str">
        <f>+'CUENTA POR PAGAR GLOBAL'!B176</f>
        <v>ANIBAL SANCHEZ</v>
      </c>
      <c r="E209" s="35" t="str">
        <f>+'CUENTA POR PAGAR GLOBAL'!C176</f>
        <v>SERVICIOS JURIDICOS</v>
      </c>
      <c r="F209" s="59">
        <f>+'CUENTA POR PAGAR GLOBAL'!F176</f>
        <v>407100</v>
      </c>
      <c r="G209" s="53"/>
      <c r="I209" s="166">
        <v>407100</v>
      </c>
      <c r="J209" s="8">
        <f t="shared" ref="J209:J219" si="3">+F209-I209</f>
        <v>0</v>
      </c>
    </row>
    <row r="210" spans="2:10" ht="35.25" customHeight="1" x14ac:dyDescent="0.3">
      <c r="B210" s="54" t="str">
        <f>+'CUENTA POR PAGAR GLOBAL'!D183</f>
        <v>B1500000111</v>
      </c>
      <c r="C210" s="55">
        <f>+'CUENTA POR PAGAR GLOBAL'!E183</f>
        <v>45412</v>
      </c>
      <c r="D210" s="37" t="str">
        <f>+'CUENTA POR PAGAR GLOBAL'!B183</f>
        <v>ANIBAL SANCHEZ</v>
      </c>
      <c r="E210" s="35" t="str">
        <f>+'CUENTA POR PAGAR GLOBAL'!C183</f>
        <v>SERVICIOS JURIDICOS</v>
      </c>
      <c r="F210" s="59">
        <f>+'CUENTA POR PAGAR GLOBAL'!F183</f>
        <v>389400</v>
      </c>
      <c r="G210" s="53"/>
      <c r="I210" s="166">
        <v>389400</v>
      </c>
      <c r="J210" s="8">
        <f t="shared" si="3"/>
        <v>0</v>
      </c>
    </row>
    <row r="211" spans="2:10" ht="35.25" customHeight="1" x14ac:dyDescent="0.3">
      <c r="B211" s="54" t="str">
        <f>+'CUENTA POR PAGAR GLOBAL'!D196</f>
        <v>B1500524078</v>
      </c>
      <c r="C211" s="55">
        <f>+'CUENTA POR PAGAR GLOBAL'!E196</f>
        <v>45412</v>
      </c>
      <c r="D211" s="37" t="str">
        <f>+'CUENTA POR PAGAR GLOBAL'!B196</f>
        <v>EDESUR</v>
      </c>
      <c r="E211" s="35" t="str">
        <f>+'CUENTA POR PAGAR GLOBAL'!C196</f>
        <v>ELECTRICIDAD</v>
      </c>
      <c r="F211" s="59">
        <f>+'CUENTA POR PAGAR GLOBAL'!F196</f>
        <v>57442.61</v>
      </c>
      <c r="G211" s="53"/>
      <c r="I211" s="166">
        <v>57442.61</v>
      </c>
      <c r="J211" s="8">
        <f t="shared" si="3"/>
        <v>0</v>
      </c>
    </row>
    <row r="212" spans="2:10" ht="35.25" customHeight="1" x14ac:dyDescent="0.3">
      <c r="B212" s="54" t="str">
        <f>+'CUENTA POR PAGAR GLOBAL'!D197</f>
        <v>B1500524297</v>
      </c>
      <c r="C212" s="55">
        <f>+'CUENTA POR PAGAR GLOBAL'!E197</f>
        <v>45412</v>
      </c>
      <c r="D212" s="37" t="str">
        <f>+'CUENTA POR PAGAR GLOBAL'!B197</f>
        <v>EDESUR</v>
      </c>
      <c r="E212" s="35" t="str">
        <f>+'CUENTA POR PAGAR GLOBAL'!C197</f>
        <v>ELECTRICIDAD</v>
      </c>
      <c r="F212" s="59">
        <f>+'CUENTA POR PAGAR GLOBAL'!F197</f>
        <v>121905.66</v>
      </c>
      <c r="G212" s="53"/>
      <c r="I212" s="166">
        <v>121905.66</v>
      </c>
      <c r="J212" s="8">
        <f t="shared" si="3"/>
        <v>0</v>
      </c>
    </row>
    <row r="213" spans="2:10" ht="35.25" customHeight="1" x14ac:dyDescent="0.3">
      <c r="B213" s="54" t="str">
        <f>+'CUENTA POR PAGAR GLOBAL'!D198</f>
        <v>B1500524301</v>
      </c>
      <c r="C213" s="55">
        <f>+'CUENTA POR PAGAR GLOBAL'!E198</f>
        <v>45412</v>
      </c>
      <c r="D213" s="37" t="str">
        <f>+'CUENTA POR PAGAR GLOBAL'!B198</f>
        <v>EDESUR</v>
      </c>
      <c r="E213" s="35" t="str">
        <f>+'CUENTA POR PAGAR GLOBAL'!C198</f>
        <v>ELECTRICIDAD</v>
      </c>
      <c r="F213" s="59">
        <f>+'CUENTA POR PAGAR GLOBAL'!F198</f>
        <v>16903.03</v>
      </c>
      <c r="G213" s="53"/>
      <c r="I213" s="166">
        <v>16903.03</v>
      </c>
      <c r="J213" s="8">
        <f t="shared" si="3"/>
        <v>0</v>
      </c>
    </row>
    <row r="214" spans="2:10" ht="35.25" customHeight="1" x14ac:dyDescent="0.3">
      <c r="B214" s="54" t="str">
        <f>+'CUENTA POR PAGAR GLOBAL'!D199</f>
        <v>B1500524674</v>
      </c>
      <c r="C214" s="55">
        <f>+'CUENTA POR PAGAR GLOBAL'!E199</f>
        <v>45412</v>
      </c>
      <c r="D214" s="37" t="str">
        <f>+'CUENTA POR PAGAR GLOBAL'!B199</f>
        <v>EDESUR</v>
      </c>
      <c r="E214" s="35" t="str">
        <f>+'CUENTA POR PAGAR GLOBAL'!C199</f>
        <v>ELECTRICIDAD</v>
      </c>
      <c r="F214" s="59">
        <f>+'CUENTA POR PAGAR GLOBAL'!F199</f>
        <v>705453.41</v>
      </c>
      <c r="G214" s="53"/>
      <c r="I214" s="166">
        <v>705453.41</v>
      </c>
      <c r="J214" s="8">
        <f t="shared" si="3"/>
        <v>0</v>
      </c>
    </row>
    <row r="215" spans="2:10" ht="35.25" customHeight="1" x14ac:dyDescent="0.3">
      <c r="B215" s="54" t="str">
        <f>+'CUENTA POR PAGAR GLOBAL'!D200</f>
        <v>B1500528020</v>
      </c>
      <c r="C215" s="55">
        <f>+'CUENTA POR PAGAR GLOBAL'!E200</f>
        <v>45412</v>
      </c>
      <c r="D215" s="37" t="str">
        <f>+'CUENTA POR PAGAR GLOBAL'!B200</f>
        <v>EDESUR</v>
      </c>
      <c r="E215" s="35" t="str">
        <f>+'CUENTA POR PAGAR GLOBAL'!C200</f>
        <v>ELECTRICIDAD</v>
      </c>
      <c r="F215" s="59">
        <f>+'CUENTA POR PAGAR GLOBAL'!F200</f>
        <v>344.46</v>
      </c>
      <c r="G215" s="53"/>
      <c r="I215" s="166">
        <v>344.46</v>
      </c>
      <c r="J215" s="8">
        <f t="shared" si="3"/>
        <v>0</v>
      </c>
    </row>
    <row r="216" spans="2:10" ht="35.25" customHeight="1" x14ac:dyDescent="0.3">
      <c r="B216" s="54" t="str">
        <f>+'CUENTA POR PAGAR GLOBAL'!D201</f>
        <v>B1500528986</v>
      </c>
      <c r="C216" s="55">
        <f>+'CUENTA POR PAGAR GLOBAL'!E201</f>
        <v>45412</v>
      </c>
      <c r="D216" s="37" t="str">
        <f>+'CUENTA POR PAGAR GLOBAL'!B201</f>
        <v>EDESUR</v>
      </c>
      <c r="E216" s="35" t="str">
        <f>+'CUENTA POR PAGAR GLOBAL'!C201</f>
        <v>ELECTRICIDAD</v>
      </c>
      <c r="F216" s="59">
        <f>+'CUENTA POR PAGAR GLOBAL'!F201</f>
        <v>1715.04</v>
      </c>
      <c r="G216" s="157"/>
      <c r="I216" s="166">
        <v>1715.04</v>
      </c>
      <c r="J216" s="8">
        <f t="shared" si="3"/>
        <v>0</v>
      </c>
    </row>
    <row r="217" spans="2:10" ht="35.25" customHeight="1" x14ac:dyDescent="0.3">
      <c r="B217" s="54" t="str">
        <f>+'CUENTA POR PAGAR GLOBAL'!D202</f>
        <v>ENT-9</v>
      </c>
      <c r="C217" s="55">
        <f>+'CUENTA POR PAGAR GLOBAL'!E202</f>
        <v>45412</v>
      </c>
      <c r="D217" s="37" t="str">
        <f>+'CUENTA POR PAGAR GLOBAL'!B202</f>
        <v>IMPRESORA V&amp;G SRL</v>
      </c>
      <c r="E217" s="35" t="str">
        <f>+'CUENTA POR PAGAR GLOBAL'!C202</f>
        <v>Inventario Materiales de Oficina</v>
      </c>
      <c r="F217" s="59">
        <f>+'CUENTA POR PAGAR GLOBAL'!F202</f>
        <v>205320</v>
      </c>
      <c r="G217" s="157"/>
      <c r="I217" s="166">
        <v>205320</v>
      </c>
      <c r="J217" s="8">
        <f t="shared" si="3"/>
        <v>0</v>
      </c>
    </row>
    <row r="218" spans="2:10" x14ac:dyDescent="0.3">
      <c r="B218" s="54" t="str">
        <f>+'CUENTA POR PAGAR GLOBAL'!D203</f>
        <v>ENT-8</v>
      </c>
      <c r="C218" s="55">
        <f>+'CUENTA POR PAGAR GLOBAL'!E203</f>
        <v>45412</v>
      </c>
      <c r="D218" s="37" t="str">
        <f>+'CUENTA POR PAGAR GLOBAL'!B203</f>
        <v>INVERSIONES DIEMER SRL</v>
      </c>
      <c r="E218" s="35" t="str">
        <f>+'CUENTA POR PAGAR GLOBAL'!C203</f>
        <v>Inventario Materiales de Oficina</v>
      </c>
      <c r="F218" s="59">
        <f>+'CUENTA POR PAGAR GLOBAL'!F203</f>
        <v>232792.76</v>
      </c>
      <c r="G218" s="157"/>
      <c r="I218" s="166">
        <v>232792.76</v>
      </c>
      <c r="J218" s="8">
        <f t="shared" si="3"/>
        <v>0</v>
      </c>
    </row>
    <row r="219" spans="2:10" x14ac:dyDescent="0.3">
      <c r="B219" s="54" t="str">
        <f>+'CUENTA POR PAGAR GLOBAL'!D204</f>
        <v>ENT-93</v>
      </c>
      <c r="C219" s="55">
        <f>+'CUENTA POR PAGAR GLOBAL'!E204</f>
        <v>45412</v>
      </c>
      <c r="D219" s="37" t="str">
        <f>+'CUENTA POR PAGAR GLOBAL'!B204</f>
        <v>JG DIESEL</v>
      </c>
      <c r="E219" s="35" t="str">
        <f>+'CUENTA POR PAGAR GLOBAL'!C204</f>
        <v>INVENTARIO DE GASOIL</v>
      </c>
      <c r="F219" s="59">
        <f>+'CUENTA POR PAGAR GLOBAL'!F204</f>
        <v>2391000</v>
      </c>
      <c r="G219" s="157"/>
      <c r="I219" s="166">
        <v>2391000</v>
      </c>
      <c r="J219" s="8">
        <f t="shared" si="3"/>
        <v>0</v>
      </c>
    </row>
    <row r="220" spans="2:10" ht="18" thickBot="1" x14ac:dyDescent="0.4">
      <c r="B220" s="189" t="s">
        <v>206</v>
      </c>
      <c r="C220" s="189"/>
      <c r="D220" s="189"/>
      <c r="E220" s="189"/>
      <c r="F220" s="190"/>
      <c r="G220" s="159">
        <f>SUM(F16:F219)</f>
        <v>568115766.9909997</v>
      </c>
    </row>
    <row r="221" spans="2:10" ht="17.25" x14ac:dyDescent="0.35">
      <c r="B221" s="70"/>
      <c r="C221" s="70"/>
      <c r="D221" s="70"/>
      <c r="E221" s="70"/>
      <c r="F221" s="70"/>
      <c r="G221" s="71"/>
    </row>
    <row r="222" spans="2:10" ht="17.25" x14ac:dyDescent="0.35">
      <c r="B222" s="23"/>
      <c r="C222" s="24"/>
      <c r="D222" s="22"/>
      <c r="E222" s="22"/>
      <c r="F222" s="25"/>
      <c r="G222" s="71"/>
    </row>
    <row r="223" spans="2:10" x14ac:dyDescent="0.3">
      <c r="B223" s="178" t="s">
        <v>195</v>
      </c>
      <c r="C223" s="178"/>
      <c r="D223" s="188" t="s">
        <v>207</v>
      </c>
      <c r="E223" s="188"/>
      <c r="F223" s="178" t="s">
        <v>196</v>
      </c>
      <c r="G223" s="178"/>
    </row>
    <row r="224" spans="2:10" x14ac:dyDescent="0.3">
      <c r="B224" s="177" t="s">
        <v>235</v>
      </c>
      <c r="C224" s="177"/>
      <c r="D224" s="177" t="s">
        <v>228</v>
      </c>
      <c r="E224" s="177"/>
      <c r="F224" s="178" t="s">
        <v>197</v>
      </c>
      <c r="G224" s="178"/>
    </row>
    <row r="225" spans="2:7" x14ac:dyDescent="0.3">
      <c r="B225" s="177" t="s">
        <v>236</v>
      </c>
      <c r="C225" s="177"/>
      <c r="D225" s="177" t="s">
        <v>237</v>
      </c>
      <c r="E225" s="177"/>
      <c r="F225" s="178" t="s">
        <v>198</v>
      </c>
      <c r="G225" s="178"/>
    </row>
    <row r="227" spans="2:7" x14ac:dyDescent="0.3">
      <c r="G227" s="11"/>
    </row>
    <row r="228" spans="2:7" ht="22.5" x14ac:dyDescent="0.4">
      <c r="D228" s="12"/>
      <c r="E228" s="13"/>
      <c r="F228"/>
      <c r="G228" s="26"/>
    </row>
    <row r="229" spans="2:7" ht="22.5" x14ac:dyDescent="0.4">
      <c r="D229" s="12"/>
      <c r="E229" s="13"/>
      <c r="F229"/>
      <c r="G229" s="26"/>
    </row>
    <row r="230" spans="2:7" ht="22.5" x14ac:dyDescent="0.4">
      <c r="E230" s="6"/>
      <c r="G230" s="26"/>
    </row>
    <row r="231" spans="2:7" x14ac:dyDescent="0.3">
      <c r="E231" s="6"/>
    </row>
    <row r="232" spans="2:7" x14ac:dyDescent="0.3">
      <c r="E232" s="6"/>
    </row>
  </sheetData>
  <sortState xmlns:xlrd2="http://schemas.microsoft.com/office/spreadsheetml/2017/richdata2" ref="B16:G219">
    <sortCondition ref="C16:C219"/>
  </sortState>
  <mergeCells count="14">
    <mergeCell ref="B9:G9"/>
    <mergeCell ref="B10:G10"/>
    <mergeCell ref="B223:C223"/>
    <mergeCell ref="D223:E223"/>
    <mergeCell ref="B220:F220"/>
    <mergeCell ref="B11:G11"/>
    <mergeCell ref="B12:G12"/>
    <mergeCell ref="B224:C224"/>
    <mergeCell ref="D224:E224"/>
    <mergeCell ref="B225:C225"/>
    <mergeCell ref="D225:E225"/>
    <mergeCell ref="F223:G223"/>
    <mergeCell ref="F224:G224"/>
    <mergeCell ref="F225:G225"/>
  </mergeCells>
  <pageMargins left="0" right="0" top="0.15748031496062992" bottom="0.94488188976377963" header="0.31496062992125984" footer="0.31496062992125984"/>
  <pageSetup scale="46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ENTRADA DEL MES</vt:lpstr>
      <vt:lpstr>CUENTA POR PAGAR GLOBAL</vt:lpstr>
      <vt:lpstr>Hoja1</vt:lpstr>
      <vt:lpstr>Hoja2</vt:lpstr>
      <vt:lpstr>SALDO POR ANTIGUEDAD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2024-07-11T15:04:55Z</cp:lastPrinted>
  <dcterms:created xsi:type="dcterms:W3CDTF">2024-01-22T13:25:09Z</dcterms:created>
  <dcterms:modified xsi:type="dcterms:W3CDTF">2024-08-21T19:52:30Z</dcterms:modified>
</cp:coreProperties>
</file>