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.10.41\Publica\Departamento de Contabilidad\Francia Vazques\"/>
    </mc:Choice>
  </mc:AlternateContent>
  <xr:revisionPtr revIDLastSave="0" documentId="13_ncr:1_{F1C0111F-4A22-4EC5-81C7-63D9161451E5}" xr6:coauthVersionLast="47" xr6:coauthVersionMax="47" xr10:uidLastSave="{00000000-0000-0000-0000-000000000000}"/>
  <bookViews>
    <workbookView xWindow="-120" yWindow="-120" windowWidth="29040" windowHeight="15840" firstSheet="11" activeTab="13" xr2:uid="{FC5CB4CD-51A3-4EF8-9660-007A792FAF9A}"/>
  </bookViews>
  <sheets>
    <sheet name="COLECTORA ENERO 2024" sheetId="1" r:id="rId1"/>
    <sheet name="FIMOVIT ENERO 2024" sheetId="2" r:id="rId2"/>
    <sheet name="Hoja5" sheetId="15" state="hidden" r:id="rId3"/>
    <sheet name="COLECTORA FEBRERO2024" sheetId="3" r:id="rId4"/>
    <sheet name="Hoja14" sheetId="22" state="hidden" r:id="rId5"/>
    <sheet name="FIMOVIT FEBRERO2024" sheetId="4" r:id="rId6"/>
    <sheet name="COLECTORA MARZO2024" sheetId="5" r:id="rId7"/>
    <sheet name="FIMOVIT MARZO2024" sheetId="6" r:id="rId8"/>
    <sheet name="COLECTORA ABRIL 2024" sheetId="27" r:id="rId9"/>
    <sheet name="FIMOVIT ABRIL 2024" sheetId="28" r:id="rId10"/>
    <sheet name="COLECTORA MAYO2024" sheetId="7" r:id="rId11"/>
    <sheet name="FIMOVIT MAYO2024" sheetId="8" r:id="rId12"/>
    <sheet name="COLECTORA JUNIO 2024" sheetId="9" r:id="rId13"/>
    <sheet name="FIMOVIT JUNIO 2024" sheetId="10" r:id="rId14"/>
  </sheets>
  <externalReferences>
    <externalReference r:id="rId15"/>
    <externalReference r:id="rId16"/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" i="8" l="1"/>
  <c r="G53" i="8" s="1"/>
  <c r="G54" i="8" s="1"/>
  <c r="G60" i="28"/>
  <c r="K56" i="8"/>
  <c r="K64" i="9" l="1"/>
  <c r="G15" i="9"/>
  <c r="G16" i="9" s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14" i="9"/>
  <c r="I65" i="9"/>
  <c r="E65" i="9"/>
  <c r="F55" i="8" l="1"/>
  <c r="S63" i="9"/>
  <c r="G13" i="9"/>
  <c r="G12" i="28"/>
  <c r="G15" i="7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G47" i="7" s="1"/>
  <c r="G48" i="7" s="1"/>
  <c r="G49" i="7" s="1"/>
  <c r="G50" i="7" s="1"/>
  <c r="G51" i="7" s="1"/>
  <c r="G52" i="7" s="1"/>
  <c r="G53" i="7" s="1"/>
  <c r="G54" i="7" s="1"/>
  <c r="G55" i="7" s="1"/>
  <c r="G56" i="7" s="1"/>
  <c r="G57" i="7" s="1"/>
  <c r="G58" i="7" s="1"/>
  <c r="G59" i="7" s="1"/>
  <c r="G60" i="7" s="1"/>
  <c r="G61" i="7" s="1"/>
  <c r="G62" i="7" s="1"/>
  <c r="G63" i="7" s="1"/>
  <c r="G64" i="7" s="1"/>
  <c r="G65" i="7" s="1"/>
  <c r="G66" i="7" s="1"/>
  <c r="G67" i="7" s="1"/>
  <c r="G68" i="7" s="1"/>
  <c r="G69" i="7" s="1"/>
  <c r="G70" i="7" s="1"/>
  <c r="G71" i="7" s="1"/>
  <c r="G72" i="7" s="1"/>
  <c r="G73" i="7" s="1"/>
  <c r="G74" i="7" s="1"/>
  <c r="G75" i="7" s="1"/>
  <c r="G76" i="7" s="1"/>
  <c r="G77" i="7" s="1"/>
  <c r="G78" i="7" s="1"/>
  <c r="G79" i="7" s="1"/>
  <c r="G80" i="7" s="1"/>
  <c r="G81" i="7" s="1"/>
  <c r="G82" i="7" s="1"/>
  <c r="G83" i="7" s="1"/>
  <c r="G84" i="7" s="1"/>
  <c r="G85" i="7" s="1"/>
  <c r="G14" i="7"/>
  <c r="G13" i="7"/>
  <c r="E86" i="7" l="1"/>
  <c r="G13" i="28" l="1"/>
  <c r="G14" i="28" s="1"/>
  <c r="G15" i="28" s="1"/>
  <c r="G16" i="28" s="1"/>
  <c r="G17" i="28" s="1"/>
  <c r="G18" i="28" s="1"/>
  <c r="G19" i="28" s="1"/>
  <c r="G20" i="28" s="1"/>
  <c r="G21" i="28" s="1"/>
  <c r="G22" i="28" s="1"/>
  <c r="G23" i="28" s="1"/>
  <c r="G24" i="28" s="1"/>
  <c r="G25" i="28" s="1"/>
  <c r="G26" i="28" s="1"/>
  <c r="G27" i="28" s="1"/>
  <c r="G28" i="28" s="1"/>
  <c r="G29" i="28" s="1"/>
  <c r="G30" i="28" s="1"/>
  <c r="G31" i="28" s="1"/>
  <c r="G32" i="28" s="1"/>
  <c r="G33" i="28" s="1"/>
  <c r="G34" i="28" s="1"/>
  <c r="G35" i="28" s="1"/>
  <c r="G36" i="28" s="1"/>
  <c r="G37" i="28" s="1"/>
  <c r="G38" i="28" s="1"/>
  <c r="G39" i="28" s="1"/>
  <c r="G40" i="28" s="1"/>
  <c r="G41" i="28" s="1"/>
  <c r="G42" i="28" s="1"/>
  <c r="G43" i="28" s="1"/>
  <c r="G44" i="28" s="1"/>
  <c r="G45" i="28" s="1"/>
  <c r="G46" i="28" s="1"/>
  <c r="G47" i="28" s="1"/>
  <c r="G48" i="28" s="1"/>
  <c r="G49" i="28" s="1"/>
  <c r="G50" i="28" s="1"/>
  <c r="G51" i="28" s="1"/>
  <c r="G52" i="28" s="1"/>
  <c r="G53" i="28" s="1"/>
  <c r="G54" i="28" s="1"/>
  <c r="G55" i="28" s="1"/>
  <c r="G56" i="28" s="1"/>
  <c r="G57" i="28" s="1"/>
  <c r="G58" i="28" s="1"/>
  <c r="G59" i="28" s="1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31" i="8" s="1"/>
  <c r="G32" i="8" s="1"/>
  <c r="G33" i="8" s="1"/>
  <c r="G34" i="8" s="1"/>
  <c r="G35" i="8" s="1"/>
  <c r="G36" i="8" s="1"/>
  <c r="G37" i="8" s="1"/>
  <c r="G38" i="8" s="1"/>
  <c r="G39" i="8" s="1"/>
  <c r="G40" i="8" s="1"/>
  <c r="G41" i="8" s="1"/>
  <c r="G42" i="8" s="1"/>
  <c r="G43" i="8" s="1"/>
  <c r="G44" i="8" s="1"/>
  <c r="G45" i="8" s="1"/>
  <c r="G46" i="8" s="1"/>
  <c r="G47" i="8" s="1"/>
  <c r="G48" i="8" s="1"/>
  <c r="G49" i="8" s="1"/>
  <c r="G50" i="8" s="1"/>
  <c r="G51" i="8" s="1"/>
  <c r="G13" i="10" s="1"/>
  <c r="G14" i="10" s="1"/>
  <c r="G15" i="10" s="1"/>
  <c r="G16" i="10" s="1"/>
  <c r="G17" i="10" s="1"/>
  <c r="G18" i="10" s="1"/>
  <c r="G19" i="10" s="1"/>
  <c r="G20" i="10" s="1"/>
  <c r="G21" i="10" s="1"/>
  <c r="G22" i="10" s="1"/>
  <c r="G23" i="10" s="1"/>
  <c r="G24" i="10" s="1"/>
  <c r="G25" i="10" s="1"/>
  <c r="G26" i="10" s="1"/>
  <c r="G27" i="10" s="1"/>
  <c r="G28" i="10" s="1"/>
  <c r="G29" i="10" s="1"/>
  <c r="G30" i="10" s="1"/>
  <c r="G31" i="10" s="1"/>
  <c r="G32" i="10" s="1"/>
  <c r="G33" i="10" s="1"/>
  <c r="G34" i="10" s="1"/>
  <c r="G35" i="10" s="1"/>
  <c r="G36" i="10" s="1"/>
  <c r="G37" i="10" s="1"/>
  <c r="G38" i="10" s="1"/>
  <c r="G39" i="10" s="1"/>
  <c r="G40" i="10" s="1"/>
  <c r="G41" i="10" s="1"/>
  <c r="G42" i="10" s="1"/>
  <c r="G43" i="10" s="1"/>
  <c r="G44" i="10" s="1"/>
  <c r="G45" i="10" s="1"/>
  <c r="G46" i="10" s="1"/>
  <c r="G47" i="10" s="1"/>
  <c r="G12" i="7" l="1"/>
  <c r="J54" i="1" a="1"/>
  <c r="J54" i="1" s="1"/>
  <c r="F51" i="1"/>
  <c r="E51" i="1"/>
  <c r="G14" i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F48" i="10" l="1"/>
  <c r="E48" i="10"/>
  <c r="F65" i="9"/>
  <c r="F61" i="28"/>
  <c r="E61" i="28"/>
  <c r="F46" i="27"/>
  <c r="E46" i="27"/>
  <c r="G12" i="27"/>
  <c r="G13" i="27" s="1"/>
  <c r="G14" i="27" s="1"/>
  <c r="G15" i="27" s="1"/>
  <c r="G16" i="27" s="1"/>
  <c r="G17" i="27" s="1"/>
  <c r="G18" i="27" s="1"/>
  <c r="G19" i="27" s="1"/>
  <c r="G20" i="27" s="1"/>
  <c r="G21" i="27" s="1"/>
  <c r="G22" i="27" s="1"/>
  <c r="G23" i="27" s="1"/>
  <c r="G24" i="27" s="1"/>
  <c r="G25" i="27" s="1"/>
  <c r="G26" i="27" s="1"/>
  <c r="G27" i="27" s="1"/>
  <c r="G28" i="27" s="1"/>
  <c r="G29" i="27" s="1"/>
  <c r="G30" i="27" s="1"/>
  <c r="G31" i="27" s="1"/>
  <c r="G32" i="27" s="1"/>
  <c r="G33" i="27" s="1"/>
  <c r="G34" i="27" s="1"/>
  <c r="G35" i="27" s="1"/>
  <c r="G36" i="27" s="1"/>
  <c r="G37" i="27" s="1"/>
  <c r="G38" i="27" s="1"/>
  <c r="G39" i="27" s="1"/>
  <c r="G40" i="27" s="1"/>
  <c r="G41" i="27" s="1"/>
  <c r="G42" i="27" s="1"/>
  <c r="G43" i="27" s="1"/>
  <c r="G44" i="27" s="1"/>
  <c r="G45" i="27" s="1"/>
  <c r="F47" i="2" l="1"/>
  <c r="G14" i="2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E55" i="8" l="1"/>
  <c r="F86" i="7"/>
  <c r="F49" i="6"/>
  <c r="G13" i="6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F63" i="5"/>
  <c r="E63" i="5"/>
  <c r="G12" i="5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 s="1"/>
  <c r="F45" i="4" l="1"/>
  <c r="E45" i="4"/>
  <c r="G13" i="4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F45" i="3"/>
  <c r="E45" i="3"/>
  <c r="G12" i="3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F13" i="7" l="1"/>
  <c r="F13" i="7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<sst xmlns="http://schemas.openxmlformats.org/spreadsheetml/2006/main" count="494" uniqueCount="251">
  <si>
    <t xml:space="preserve">  Operadora Metropolitana de Servicios de Autobuses</t>
  </si>
  <si>
    <t>Del 01 al 30 de Abril  2024</t>
  </si>
  <si>
    <t>Cuenta Bancaria No 010 - 252250 - 2</t>
  </si>
  <si>
    <t>BALANCE INICIAL</t>
  </si>
  <si>
    <t>FECHA</t>
  </si>
  <si>
    <t>No. LIB</t>
  </si>
  <si>
    <t>DESCRIPCION</t>
  </si>
  <si>
    <t>DEBITO</t>
  </si>
  <si>
    <t>CREDITO</t>
  </si>
  <si>
    <t>BALANCE</t>
  </si>
  <si>
    <t xml:space="preserve">                                                                    Nota De Debito</t>
  </si>
  <si>
    <t xml:space="preserve">                                                               Nota De Debito</t>
  </si>
  <si>
    <t>LIB-384</t>
  </si>
  <si>
    <t>5To Abono NCF-B15043411 Por Renovacion De Poliza De Autobuses</t>
  </si>
  <si>
    <t>TOTAL</t>
  </si>
  <si>
    <t xml:space="preserve">    Lic.Geanilda de la Cruz</t>
  </si>
  <si>
    <t xml:space="preserve"> Lic. Joaquin Peña</t>
  </si>
  <si>
    <t xml:space="preserve">                 Lic. Lidia Estevez</t>
  </si>
  <si>
    <t xml:space="preserve">    Preparado Por </t>
  </si>
  <si>
    <t>Revisado Por</t>
  </si>
  <si>
    <t xml:space="preserve">              Aprobado por</t>
  </si>
  <si>
    <t xml:space="preserve"> Contador </t>
  </si>
  <si>
    <t>Gerente De Contabilidad</t>
  </si>
  <si>
    <t xml:space="preserve">            Directora Financiera</t>
  </si>
  <si>
    <t>Cuenta Bancaria No 960 - 222953- 5</t>
  </si>
  <si>
    <t>DP/CK/ED/TR</t>
  </si>
  <si>
    <t>Nota De Debito</t>
  </si>
  <si>
    <t xml:space="preserve">                 Licda. Lidia Estevez</t>
  </si>
  <si>
    <t>Del 01 al 29 De  Febrero 2024</t>
  </si>
  <si>
    <t>LIB-78</t>
  </si>
  <si>
    <t>Pago Fac. E45011 Seguro Suple.De Vida</t>
  </si>
  <si>
    <t>Nota De Credito No OMSA</t>
  </si>
  <si>
    <t xml:space="preserve"> </t>
  </si>
  <si>
    <t>Del 01 al 29 De Febrero  2024</t>
  </si>
  <si>
    <t>Del 01 al 31 de MARZO  2024</t>
  </si>
  <si>
    <t xml:space="preserve">                                  Nota De Debito</t>
  </si>
  <si>
    <t xml:space="preserve">                                 Nota De Debito</t>
  </si>
  <si>
    <t>LIB-131</t>
  </si>
  <si>
    <t>4To Abono NCF-B 15043411 Renov. De la Poliz. De Autob.</t>
  </si>
  <si>
    <t>LIB-160</t>
  </si>
  <si>
    <t>Pago De NCF B 150156 Por La Notariz. De 4  Contrat. Y Act.</t>
  </si>
  <si>
    <t>LIB-172</t>
  </si>
  <si>
    <t xml:space="preserve">Pago NCF B-15023 Por  Notarizacion De Dos Contratos </t>
  </si>
  <si>
    <t>LIB-176</t>
  </si>
  <si>
    <t xml:space="preserve">Pago NCF B-15063 Por  Notarizacion De Dos Contratos </t>
  </si>
  <si>
    <t>LIB-177</t>
  </si>
  <si>
    <t>Pago De NCF B 15034 Por La Notariz. De 2 Actas Mant. Prev. Camioneta</t>
  </si>
  <si>
    <t>LIB-180</t>
  </si>
  <si>
    <t>Pago De NCF B 150141 Por La Notariz. De 5  Contrat. Por Adq. BIEN. Serv.</t>
  </si>
  <si>
    <t>LIB-181</t>
  </si>
  <si>
    <t>Pago De NCF B 15034 Por La Notariz. De 2 Actas  Adq. Combustible</t>
  </si>
  <si>
    <t>LIB-185</t>
  </si>
  <si>
    <t>Pago NCF- B 15016 Por Varias Notarizaciones</t>
  </si>
  <si>
    <t>LIB-186</t>
  </si>
  <si>
    <t>Pago NCF- B 15011 Por  Notarizacion De Dos Contratos</t>
  </si>
  <si>
    <t>LIB-187</t>
  </si>
  <si>
    <t>Pago NCF B-150147 Por  Notarizacion De Ocho Contratos y 1 Emmienda</t>
  </si>
  <si>
    <t>LIB-241</t>
  </si>
  <si>
    <t>Pago NCF- B 150161 Por Alq. De Grua Para Servicios De Inst.</t>
  </si>
  <si>
    <t>LIB-142</t>
  </si>
  <si>
    <t>Pago NCF- B 150112 Por Alq. De Grua Para Servicios De Inst.</t>
  </si>
  <si>
    <t>Transferencia De Gastos Menores</t>
  </si>
  <si>
    <r>
      <t xml:space="preserve">Del 01 al 31 de </t>
    </r>
    <r>
      <rPr>
        <b/>
        <i/>
        <sz val="11"/>
        <rFont val="Garamond"/>
        <family val="1"/>
      </rPr>
      <t>MARZO</t>
    </r>
    <r>
      <rPr>
        <b/>
        <i/>
        <sz val="14"/>
        <rFont val="Garamond"/>
        <family val="1"/>
      </rPr>
      <t xml:space="preserve">  2024</t>
    </r>
  </si>
  <si>
    <t>LIB-129</t>
  </si>
  <si>
    <t>Pago De Varios NCF Por Ren. y Aum.De Polizas De Seguros</t>
  </si>
  <si>
    <t>LIB-250</t>
  </si>
  <si>
    <t>Pago De NCF-B15032262 Seguros  Humano S A</t>
  </si>
  <si>
    <t>LIB-251</t>
  </si>
  <si>
    <t>Pago De NCF-B15032262 Seguros Nacional De SALUD</t>
  </si>
  <si>
    <t>Del 01 al 31 De Mayo  2024</t>
  </si>
  <si>
    <t xml:space="preserve">                                                           NOTA DE DEBITO</t>
  </si>
  <si>
    <t>LIB-560</t>
  </si>
  <si>
    <t>LIB-562</t>
  </si>
  <si>
    <t>LIB-586</t>
  </si>
  <si>
    <t>LIB-587</t>
  </si>
  <si>
    <t>LIB-588</t>
  </si>
  <si>
    <t>LIB-589</t>
  </si>
  <si>
    <t>LIB-592</t>
  </si>
  <si>
    <t>LIB-595</t>
  </si>
  <si>
    <t>LIB-615</t>
  </si>
  <si>
    <t>LIB-617</t>
  </si>
  <si>
    <t>LIB-618</t>
  </si>
  <si>
    <t>LIB-619</t>
  </si>
  <si>
    <t>LIB-620</t>
  </si>
  <si>
    <t>LIB-631</t>
  </si>
  <si>
    <t>LIB-632</t>
  </si>
  <si>
    <t>LIB-634</t>
  </si>
  <si>
    <t>LIB-636</t>
  </si>
  <si>
    <t>LIB-637</t>
  </si>
  <si>
    <t>LIB-638</t>
  </si>
  <si>
    <t>LIB-661</t>
  </si>
  <si>
    <t>LIB-663</t>
  </si>
  <si>
    <t>LIB-683</t>
  </si>
  <si>
    <t>LIB-684</t>
  </si>
  <si>
    <t>LIB-692</t>
  </si>
  <si>
    <t>LIB-694</t>
  </si>
  <si>
    <t>LIB-695</t>
  </si>
  <si>
    <t>LIB-698</t>
  </si>
  <si>
    <t>LIB-700</t>
  </si>
  <si>
    <t>LIB-702</t>
  </si>
  <si>
    <t>LIB-710</t>
  </si>
  <si>
    <t>LIB-712</t>
  </si>
  <si>
    <t>LIB-717</t>
  </si>
  <si>
    <t>LIB-763</t>
  </si>
  <si>
    <t>LIB-764</t>
  </si>
  <si>
    <t>LIB-766</t>
  </si>
  <si>
    <t>LIB-777</t>
  </si>
  <si>
    <t>LIB-778</t>
  </si>
  <si>
    <t>LIB-782</t>
  </si>
  <si>
    <t>LIB-783</t>
  </si>
  <si>
    <t>LIB-819</t>
  </si>
  <si>
    <t>Del 01 al 31 de Enero 2024</t>
  </si>
  <si>
    <t>NOTA DE DEBITO</t>
  </si>
  <si>
    <t>Del 01 al 30 De Abril  2024</t>
  </si>
  <si>
    <t>LIB-262</t>
  </si>
  <si>
    <t xml:space="preserve">Pago NCF-E45025 Y E45026  Por  Seguro Suplementario De Vida </t>
  </si>
  <si>
    <t>LIB-292</t>
  </si>
  <si>
    <t>Pago NCF-B15041 POR Notariz. De Una Adenda Y Dos Contrato</t>
  </si>
  <si>
    <t>LIB-320</t>
  </si>
  <si>
    <t>Pago NCF-B15097 Por Deducible Reparacion De Autobus</t>
  </si>
  <si>
    <t>LIB-322</t>
  </si>
  <si>
    <t>Pago NCF-B15041 Por Deducible Reparacion De Autobus</t>
  </si>
  <si>
    <t>LIB-323</t>
  </si>
  <si>
    <t>Pago NCF-B15096 Por Deducible Reparacion De Autobus</t>
  </si>
  <si>
    <t>LIB-330</t>
  </si>
  <si>
    <t>Pago NCF-B15019 Por La Construccion De Verjas Perimetral</t>
  </si>
  <si>
    <t>LIB-365</t>
  </si>
  <si>
    <t>Saldo NCF-B1502149 Y Pago Facturas ,Alquil. Y Mant. De Impresas</t>
  </si>
  <si>
    <t>LIB-378</t>
  </si>
  <si>
    <t xml:space="preserve">Pago NCF-B150238, Por Alquiler De Seis Baños Portatiles Moviles </t>
  </si>
  <si>
    <t>LIB-380</t>
  </si>
  <si>
    <t>Pago NCF-B15011534  Por  Planes Complementarios De Salud</t>
  </si>
  <si>
    <t>LIB-381</t>
  </si>
  <si>
    <t>Pago NCF-B15011534  Por  Seguro De Salud</t>
  </si>
  <si>
    <t>LIB-388</t>
  </si>
  <si>
    <t>Pago Varios NCF Por Servicio De Plan Internacional De Seguro Medico</t>
  </si>
  <si>
    <t>LIB-398</t>
  </si>
  <si>
    <t>Pago NCF-E 45041 Por Servicio De  Planes De Seguros De Salud</t>
  </si>
  <si>
    <t>LIB-457</t>
  </si>
  <si>
    <t>Pago NCF-B150163 Por Notarizacion De  Contratos y Una Adenda</t>
  </si>
  <si>
    <t xml:space="preserve">                    </t>
  </si>
  <si>
    <t>LIB-492</t>
  </si>
  <si>
    <t>Pago NCF-B150149 Por Legalizaciones De Firma Por Indemnizaciones</t>
  </si>
  <si>
    <t>LIB-500</t>
  </si>
  <si>
    <t>Pago NCF-B150142 Por Legalizaciones De Firma Por Indemnizaciones</t>
  </si>
  <si>
    <t>LIB-501</t>
  </si>
  <si>
    <t>Pago NCF-B150143 Por Legalizaciones De Firma Por Indemnizaciones</t>
  </si>
  <si>
    <t>LIB-505</t>
  </si>
  <si>
    <t>Pago NCF-B150150 Por Legalizaciones De Firma Por Indemnizaciones</t>
  </si>
  <si>
    <t>Del 01 al 30 De Junio   2024</t>
  </si>
  <si>
    <t>Del 01 al 30 De  Junio  2024</t>
  </si>
  <si>
    <t>Pago  Fact.B-150152 Por Varias Notarizaciones</t>
  </si>
  <si>
    <t>Pago  Fact.B-150025 Por Varias Notarizaciones</t>
  </si>
  <si>
    <t>Pago  Fact.B-150105 Por Varias Notarizaciones</t>
  </si>
  <si>
    <t>Pago  Fact.B-150104 Por Varias Notarizaciones</t>
  </si>
  <si>
    <t>Pago  Fact.B-150042 Por Varias Notarizaciones</t>
  </si>
  <si>
    <t>Pago  Fact.B-150106 Por Varias Notarizaciones</t>
  </si>
  <si>
    <t>Pagp De NCF E-45030 Por Poliza De Seguro Suplementario De Vida</t>
  </si>
  <si>
    <t>Pago  Fact.B-150164 Por Varias Notarizaciones</t>
  </si>
  <si>
    <t>Pago  Fact.B-150107 Por Varias Notarizaciones</t>
  </si>
  <si>
    <t>Pago  Fact.B-150064 Por Varias Notarizaciones</t>
  </si>
  <si>
    <t xml:space="preserve">Pago  NCF .B-150154 Por Legalizaciones De Firma Por Indemnizaciones </t>
  </si>
  <si>
    <t xml:space="preserve">Pago  NCF .B-150155 Por Legalizaciones De Firma Por Indemnizaciones </t>
  </si>
  <si>
    <t>Pago  Fact.B-150156 Por Varias Notarizaciones De Descargo</t>
  </si>
  <si>
    <t>Pago  Fact.B-150144 Por Varias Notarizaciones De  Recibo De Descargo</t>
  </si>
  <si>
    <t>Pago  Fact.B-150108 Por Varias Notarizaciones De  Recibo De Descargo</t>
  </si>
  <si>
    <t>Pago Por Concepto De Recargos Por Mora E Interes Del IR-3</t>
  </si>
  <si>
    <t>Pago  Fact.B-150157 Por Varias Notarizaciones</t>
  </si>
  <si>
    <t>Pago  Fact.B-150109 Por Varias Notarizaciones</t>
  </si>
  <si>
    <t>Pago  Fact.B-150158 Por Varias Notarizaciones De 100 Legalizaciones</t>
  </si>
  <si>
    <t xml:space="preserve">Pago  Fact.B-150111 Por Varias Notarizaciones De  Recibo </t>
  </si>
  <si>
    <t>Pago  NCF.B-150158 Por  Notarizaciones De 105 Legalizaciones</t>
  </si>
  <si>
    <t>Pago  NCF.B-150110 Por  Notarizaciones De 115 Legalizaciones</t>
  </si>
  <si>
    <t>Pago  NCF.B-150103Por  Notarizaciones De 146 Legalizaciones</t>
  </si>
  <si>
    <t>Pago  NCF.B-150112Por  Notarizaciones De 101 Legalizac. De Recibos</t>
  </si>
  <si>
    <t>Pago  NCF.B-150151 Por  Notarizaciones De 150 Legalizac. De Recibos</t>
  </si>
  <si>
    <t>Pago Indemnizacion A Personal Desvinculado Abril 2024</t>
  </si>
  <si>
    <t>Pago  NCF.B-15011670 Por Planes Complementarios De Seg. De Salud</t>
  </si>
  <si>
    <t>Pago  NCF E-450311 Por Planes Complementarios De Seguro</t>
  </si>
  <si>
    <t>Pago Regalia Pascual  A Personal Desvinculado Abril 2024</t>
  </si>
  <si>
    <t>Pago  Fact.B-150480 Por Varias Notarizaciones De Dos Enmiendas</t>
  </si>
  <si>
    <t>Pago  Fact.B-150478 Por Varias Notarizaciones De Recibo</t>
  </si>
  <si>
    <t xml:space="preserve">Pago De Varios NCF Por Serv. De Plan Internacional De Seguro Medico </t>
  </si>
  <si>
    <t>Pago De Impuesto Por Aporte Infotep Enero 2024</t>
  </si>
  <si>
    <t>Pago De Impuesto Por Aporte Infotep Febrero 2024</t>
  </si>
  <si>
    <t xml:space="preserve">Pago De Impuesto Por Aporte Infotep </t>
  </si>
  <si>
    <t>Pago  Fact.E 450032 Relativo A Poliza De Seguro</t>
  </si>
  <si>
    <t>Del 01 al 31 de Enero  2024</t>
  </si>
  <si>
    <t>B-15067</t>
  </si>
  <si>
    <t xml:space="preserve">                   NOTA DE CREDITO</t>
  </si>
  <si>
    <t>B-15068</t>
  </si>
  <si>
    <t xml:space="preserve">                    NOTA DE CREDITO</t>
  </si>
  <si>
    <t>B-15069</t>
  </si>
  <si>
    <t>B-15064</t>
  </si>
  <si>
    <t>LIB-835</t>
  </si>
  <si>
    <t>LIB-840</t>
  </si>
  <si>
    <t>LIB-841</t>
  </si>
  <si>
    <t>LIB-903</t>
  </si>
  <si>
    <t>Pago  NCF.B-15011888Por  Seguro  De Salud</t>
  </si>
  <si>
    <t>Pago  NCF.B-1502949 Por Adquisicion Y Llenado De Botellones De Agua</t>
  </si>
  <si>
    <t>Pago  NCF.B-1500474 Por Adquisicion Y Llenado De Hojas Timbradas</t>
  </si>
  <si>
    <t>Pago  NCF.B-1500474 Por Adquisicion  De Arreglos Florales Y Rosas</t>
  </si>
  <si>
    <t>Nota De Credito Transferencia Corredor Los Alcarrizo</t>
  </si>
  <si>
    <t>Pago  Fact.B-1500153 Por Varias Notarizaciones</t>
  </si>
  <si>
    <t>Pago  Vacaciones A Personal Desvinculado Año 2023</t>
  </si>
  <si>
    <t>LIB-935</t>
  </si>
  <si>
    <t>Pago  NCF.B-1500731 Por Adquisicion  De Artic. Desechables</t>
  </si>
  <si>
    <t>LIB-966</t>
  </si>
  <si>
    <t>LIB-967</t>
  </si>
  <si>
    <t>Pago  NCF.B-1500277 Por Adquisicion  De Banderas</t>
  </si>
  <si>
    <t>Pago  NCF.B-1500120 Por Adquisicion  De Papel Higien. Y Papel Toalla</t>
  </si>
  <si>
    <t>LIB-999</t>
  </si>
  <si>
    <t>LIB-1001</t>
  </si>
  <si>
    <t>LIB-1003</t>
  </si>
  <si>
    <t>LIB-1006</t>
  </si>
  <si>
    <t>LIB-1011</t>
  </si>
  <si>
    <t>LIB-1017</t>
  </si>
  <si>
    <t>LIB-1019</t>
  </si>
  <si>
    <t>LIB-1022</t>
  </si>
  <si>
    <t>LIB-1024</t>
  </si>
  <si>
    <t>Pago  NCF.B-1505679Por Colocacion De Publicidad En Periodico</t>
  </si>
  <si>
    <t>Pago  NCF.B-1505678Por Colocacion De Espacio Pagado</t>
  </si>
  <si>
    <t>Pago De NCF E450432 Por Servicio De Plan Intern. De Seguro De Salud</t>
  </si>
  <si>
    <t>Pago De NCF E450594 Por Servicio De Planes Complement. De Salud</t>
  </si>
  <si>
    <t>Pago  NCF.B-150014Por Arquiler De Repetidoras De Frecuencia UHF</t>
  </si>
  <si>
    <t>Pago De Sentencias Por Reclamacion De Daños Y Perjuicios</t>
  </si>
  <si>
    <t>Pago Indemnizacion A Personal Desvinculado Junio 2024</t>
  </si>
  <si>
    <t>Pago De NCF 150091 Por Adq. De 20 Fardos De Agua Mineral Con Gas</t>
  </si>
  <si>
    <t>LIB-1033</t>
  </si>
  <si>
    <t>LIB-1034</t>
  </si>
  <si>
    <t>LIB-1035</t>
  </si>
  <si>
    <t>LIB-1037</t>
  </si>
  <si>
    <t>Pago  NCF.B-150162 Por  Notariz. De 40 Legalizac. De Recib. De Desc.</t>
  </si>
  <si>
    <t>Pago  NCF.B-150161 Por  Notarizacion De Dos Actas.</t>
  </si>
  <si>
    <t>Pago  NCF.B-150065 Por  Notarizacion De Dos Actas.</t>
  </si>
  <si>
    <t>Pago Regalia Pascual Personl Desvinculados Mayo 2024</t>
  </si>
  <si>
    <t>LIB-1052</t>
  </si>
  <si>
    <t>Pago  NCF.B-1506119 Por Colocacion De Publicidad En Periodico</t>
  </si>
  <si>
    <t>LIB-1055</t>
  </si>
  <si>
    <t>Pago  NCF.B-1500120 Por Colocacion De Publicidad Dia 24/04/2024</t>
  </si>
  <si>
    <t>LIBRAMIENTO</t>
  </si>
  <si>
    <t>MONTO</t>
  </si>
  <si>
    <t xml:space="preserve">                                    NOTA DE DEBITO</t>
  </si>
  <si>
    <t>N/D Comision Por Manejo De Cuenta Corredor Los  Alcarrizos</t>
  </si>
  <si>
    <t>LIB-1063</t>
  </si>
  <si>
    <t xml:space="preserve">Pago De Factura E45034 Por Seguro De Vida </t>
  </si>
  <si>
    <t>Pago NCF-B15012142 Serv. De  Planes Complementarios De Seguro</t>
  </si>
  <si>
    <t>LIB-1089</t>
  </si>
  <si>
    <t>NC. Libramiento Anulado</t>
  </si>
  <si>
    <t>NC.  Libramiento Anulado</t>
  </si>
  <si>
    <t xml:space="preserve">                                                       NOTA DE DEBITO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</si>
</sst>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rioso"/>
    </font>
    <font>
      <b/>
      <i/>
      <sz val="14"/>
      <name val="Garamond"/>
      <family val="1"/>
    </font>
    <font>
      <b/>
      <i/>
      <sz val="11"/>
      <name val="Garamond"/>
      <family val="1"/>
    </font>
    <font>
      <sz val="12"/>
      <color theme="1"/>
      <name val="Aptos Narrow"/>
      <family val="2"/>
      <scheme val="minor"/>
    </font>
    <font>
      <b/>
      <i/>
      <sz val="12"/>
      <name val="Garamond"/>
      <family val="1"/>
    </font>
    <font>
      <b/>
      <i/>
      <sz val="13"/>
      <color theme="1"/>
      <name val="Garamond"/>
      <family val="1"/>
    </font>
    <font>
      <b/>
      <i/>
      <sz val="11"/>
      <color theme="1"/>
      <name val="Garamond"/>
      <family val="1"/>
    </font>
    <font>
      <i/>
      <sz val="12"/>
      <color theme="1"/>
      <name val="Garamond"/>
      <family val="1"/>
    </font>
    <font>
      <b/>
      <i/>
      <sz val="12"/>
      <color theme="1"/>
      <name val="Garamond"/>
      <family val="1"/>
    </font>
    <font>
      <sz val="10"/>
      <color theme="1"/>
      <name val="Garamond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Calibri"/>
      <family val="2"/>
    </font>
    <font>
      <b/>
      <i/>
      <sz val="10"/>
      <color theme="1"/>
      <name val="Calibri"/>
      <family val="2"/>
    </font>
    <font>
      <i/>
      <sz val="11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i/>
      <sz val="12"/>
      <name val="Garamond"/>
      <family val="1"/>
    </font>
    <font>
      <sz val="12"/>
      <name val="Garamond"/>
      <family val="1"/>
    </font>
    <font>
      <b/>
      <i/>
      <sz val="10"/>
      <color theme="1"/>
      <name val="Garamond"/>
      <family val="1"/>
    </font>
    <font>
      <sz val="11"/>
      <color theme="1"/>
      <name val="Garamond"/>
      <family val="1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i/>
      <sz val="12"/>
      <color theme="1"/>
      <name val="Aptos Narrow"/>
      <family val="2"/>
      <scheme val="minor"/>
    </font>
    <font>
      <i/>
      <sz val="10"/>
      <color theme="1"/>
      <name val="Calibri"/>
      <family val="2"/>
    </font>
    <font>
      <sz val="10"/>
      <color theme="1"/>
      <name val="Aptos Narrow"/>
      <family val="2"/>
      <scheme val="minor"/>
    </font>
    <font>
      <b/>
      <i/>
      <sz val="10"/>
      <name val="Garamond"/>
      <family val="1"/>
    </font>
    <font>
      <i/>
      <sz val="10"/>
      <color theme="1"/>
      <name val="Garamond"/>
      <family val="1"/>
    </font>
    <font>
      <b/>
      <sz val="10"/>
      <color theme="1"/>
      <name val="Garamond"/>
      <family val="1"/>
    </font>
    <font>
      <b/>
      <i/>
      <sz val="9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/>
    <xf numFmtId="43" fontId="3" fillId="0" borderId="0" xfId="1" applyFont="1" applyFill="1"/>
    <xf numFmtId="0" fontId="3" fillId="0" borderId="0" xfId="0" applyFont="1"/>
    <xf numFmtId="43" fontId="0" fillId="0" borderId="0" xfId="1" applyFont="1" applyBorder="1"/>
    <xf numFmtId="43" fontId="0" fillId="0" borderId="0" xfId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43" fontId="7" fillId="0" borderId="0" xfId="1" applyFont="1" applyAlignment="1">
      <alignment horizontal="left"/>
    </xf>
    <xf numFmtId="43" fontId="7" fillId="0" borderId="0" xfId="1" applyFont="1" applyFill="1" applyAlignment="1">
      <alignment horizontal="left"/>
    </xf>
    <xf numFmtId="0" fontId="7" fillId="0" borderId="0" xfId="0" applyFont="1" applyAlignment="1">
      <alignment horizontal="left"/>
    </xf>
    <xf numFmtId="0" fontId="9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43" fontId="10" fillId="2" borderId="5" xfId="1" applyFont="1" applyFill="1" applyBorder="1"/>
    <xf numFmtId="43" fontId="6" fillId="2" borderId="5" xfId="1" applyFont="1" applyFill="1" applyBorder="1"/>
    <xf numFmtId="43" fontId="11" fillId="2" borderId="6" xfId="1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43" fontId="11" fillId="2" borderId="7" xfId="1" applyFont="1" applyFill="1" applyBorder="1" applyAlignment="1">
      <alignment horizontal="center"/>
    </xf>
    <xf numFmtId="14" fontId="12" fillId="0" borderId="7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43" fontId="13" fillId="0" borderId="7" xfId="1" applyFont="1" applyFill="1" applyBorder="1"/>
    <xf numFmtId="43" fontId="14" fillId="0" borderId="7" xfId="1" applyFont="1" applyFill="1" applyBorder="1"/>
    <xf numFmtId="43" fontId="12" fillId="0" borderId="7" xfId="1" applyFont="1" applyFill="1" applyBorder="1"/>
    <xf numFmtId="14" fontId="15" fillId="0" borderId="7" xfId="0" applyNumberFormat="1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6" fillId="0" borderId="7" xfId="0" applyFont="1" applyBorder="1" applyAlignment="1">
      <alignment horizontal="left"/>
    </xf>
    <xf numFmtId="43" fontId="17" fillId="0" borderId="7" xfId="1" applyFont="1" applyBorder="1"/>
    <xf numFmtId="43" fontId="18" fillId="0" borderId="7" xfId="1" applyFont="1" applyFill="1" applyBorder="1"/>
    <xf numFmtId="43" fontId="15" fillId="0" borderId="7" xfId="1" applyFont="1" applyFill="1" applyBorder="1"/>
    <xf numFmtId="0" fontId="16" fillId="0" borderId="7" xfId="0" applyFont="1" applyBorder="1" applyAlignment="1">
      <alignment horizontal="center"/>
    </xf>
    <xf numFmtId="43" fontId="15" fillId="0" borderId="0" xfId="1" applyFont="1" applyFill="1" applyBorder="1"/>
    <xf numFmtId="0" fontId="19" fillId="0" borderId="7" xfId="0" applyFont="1" applyBorder="1" applyAlignment="1">
      <alignment horizontal="center"/>
    </xf>
    <xf numFmtId="0" fontId="16" fillId="0" borderId="7" xfId="0" applyFont="1" applyBorder="1"/>
    <xf numFmtId="43" fontId="2" fillId="0" borderId="0" xfId="0" applyNumberFormat="1" applyFont="1"/>
    <xf numFmtId="43" fontId="0" fillId="0" borderId="0" xfId="0" applyNumberFormat="1"/>
    <xf numFmtId="14" fontId="0" fillId="0" borderId="0" xfId="0" applyNumberFormat="1"/>
    <xf numFmtId="14" fontId="17" fillId="0" borderId="8" xfId="0" applyNumberFormat="1" applyFont="1" applyBorder="1" applyAlignment="1">
      <alignment horizontal="center"/>
    </xf>
    <xf numFmtId="43" fontId="0" fillId="0" borderId="0" xfId="1" applyFont="1" applyFill="1" applyBorder="1"/>
    <xf numFmtId="43" fontId="2" fillId="0" borderId="0" xfId="1" applyFont="1"/>
    <xf numFmtId="0" fontId="20" fillId="3" borderId="9" xfId="0" applyFont="1" applyFill="1" applyBorder="1" applyAlignment="1">
      <alignment horizontal="center"/>
    </xf>
    <xf numFmtId="0" fontId="20" fillId="3" borderId="10" xfId="0" applyFont="1" applyFill="1" applyBorder="1" applyAlignment="1">
      <alignment horizontal="center"/>
    </xf>
    <xf numFmtId="43" fontId="20" fillId="3" borderId="10" xfId="1" applyFont="1" applyFill="1" applyBorder="1" applyAlignment="1">
      <alignment vertical="center"/>
    </xf>
    <xf numFmtId="43" fontId="20" fillId="3" borderId="11" xfId="1" applyFont="1" applyFill="1" applyBorder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3" fontId="22" fillId="0" borderId="0" xfId="0" applyNumberFormat="1" applyFont="1" applyAlignment="1">
      <alignment horizontal="center"/>
    </xf>
    <xf numFmtId="43" fontId="22" fillId="0" borderId="0" xfId="1" applyFont="1" applyFill="1" applyBorder="1" applyAlignment="1">
      <alignment horizontal="center"/>
    </xf>
    <xf numFmtId="43" fontId="22" fillId="0" borderId="0" xfId="1" applyFont="1" applyFill="1" applyBorder="1"/>
    <xf numFmtId="43" fontId="23" fillId="0" borderId="0" xfId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43" fontId="7" fillId="0" borderId="0" xfId="1" applyFont="1" applyBorder="1"/>
    <xf numFmtId="43" fontId="13" fillId="0" borderId="0" xfId="1" applyFont="1" applyFill="1" applyBorder="1"/>
    <xf numFmtId="43" fontId="24" fillId="0" borderId="0" xfId="0" applyNumberFormat="1" applyFont="1"/>
    <xf numFmtId="0" fontId="24" fillId="0" borderId="0" xfId="0" applyFont="1"/>
    <xf numFmtId="0" fontId="9" fillId="0" borderId="0" xfId="0" applyFont="1" applyAlignment="1">
      <alignment horizontal="center"/>
    </xf>
    <xf numFmtId="43" fontId="9" fillId="0" borderId="0" xfId="1" applyFont="1" applyFill="1" applyAlignment="1">
      <alignment horizontal="center"/>
    </xf>
    <xf numFmtId="43" fontId="0" fillId="0" borderId="0" xfId="1" applyFont="1" applyFill="1"/>
    <xf numFmtId="43" fontId="12" fillId="0" borderId="0" xfId="1" applyFont="1" applyFill="1" applyBorder="1"/>
    <xf numFmtId="0" fontId="10" fillId="2" borderId="7" xfId="0" applyFont="1" applyFill="1" applyBorder="1" applyAlignment="1">
      <alignment horizontal="center"/>
    </xf>
    <xf numFmtId="43" fontId="10" fillId="2" borderId="7" xfId="1" applyFont="1" applyFill="1" applyBorder="1"/>
    <xf numFmtId="43" fontId="6" fillId="2" borderId="7" xfId="1" applyFont="1" applyFill="1" applyBorder="1"/>
    <xf numFmtId="43" fontId="9" fillId="2" borderId="7" xfId="1" applyFont="1" applyFill="1" applyBorder="1" applyAlignment="1">
      <alignment horizontal="center"/>
    </xf>
    <xf numFmtId="0" fontId="25" fillId="2" borderId="7" xfId="0" applyFont="1" applyFill="1" applyBorder="1" applyAlignment="1">
      <alignment horizontal="center"/>
    </xf>
    <xf numFmtId="14" fontId="26" fillId="0" borderId="7" xfId="0" applyNumberFormat="1" applyFont="1" applyBorder="1" applyAlignment="1">
      <alignment horizontal="center"/>
    </xf>
    <xf numFmtId="14" fontId="17" fillId="0" borderId="7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43" fontId="17" fillId="0" borderId="7" xfId="1" applyFont="1" applyFill="1" applyBorder="1"/>
    <xf numFmtId="43" fontId="27" fillId="0" borderId="7" xfId="1" applyFont="1" applyFill="1" applyBorder="1"/>
    <xf numFmtId="43" fontId="26" fillId="0" borderId="0" xfId="1" applyFont="1" applyFill="1" applyBorder="1"/>
    <xf numFmtId="0" fontId="17" fillId="0" borderId="7" xfId="0" applyFont="1" applyBorder="1" applyAlignment="1">
      <alignment horizontal="left"/>
    </xf>
    <xf numFmtId="14" fontId="27" fillId="2" borderId="7" xfId="0" applyNumberFormat="1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43" fontId="28" fillId="2" borderId="7" xfId="1" applyFont="1" applyFill="1" applyBorder="1" applyAlignment="1">
      <alignment vertical="center"/>
    </xf>
    <xf numFmtId="43" fontId="27" fillId="2" borderId="7" xfId="1" applyFont="1" applyFill="1" applyBorder="1"/>
    <xf numFmtId="0" fontId="2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3" fontId="6" fillId="0" borderId="0" xfId="1" applyFont="1" applyFill="1"/>
    <xf numFmtId="43" fontId="14" fillId="0" borderId="0" xfId="1" applyFont="1" applyFill="1"/>
    <xf numFmtId="43" fontId="13" fillId="0" borderId="0" xfId="1" applyFont="1" applyFill="1"/>
    <xf numFmtId="43" fontId="6" fillId="0" borderId="0" xfId="0" applyNumberFormat="1" applyFont="1"/>
    <xf numFmtId="43" fontId="6" fillId="0" borderId="0" xfId="1" applyFont="1" applyBorder="1"/>
    <xf numFmtId="43" fontId="6" fillId="0" borderId="0" xfId="1" applyFont="1"/>
    <xf numFmtId="0" fontId="9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43" fontId="11" fillId="0" borderId="7" xfId="1" applyFont="1" applyFill="1" applyBorder="1" applyAlignment="1">
      <alignment horizontal="center"/>
    </xf>
    <xf numFmtId="43" fontId="10" fillId="0" borderId="7" xfId="1" applyFont="1" applyFill="1" applyBorder="1" applyAlignment="1">
      <alignment horizontal="center"/>
    </xf>
    <xf numFmtId="0" fontId="15" fillId="0" borderId="7" xfId="0" applyFont="1" applyBorder="1" applyAlignment="1">
      <alignment horizontal="left"/>
    </xf>
    <xf numFmtId="43" fontId="17" fillId="0" borderId="0" xfId="1" applyFont="1" applyBorder="1"/>
    <xf numFmtId="0" fontId="18" fillId="0" borderId="7" xfId="0" applyFont="1" applyBorder="1" applyAlignment="1">
      <alignment horizontal="center"/>
    </xf>
    <xf numFmtId="0" fontId="15" fillId="0" borderId="7" xfId="0" applyFont="1" applyBorder="1"/>
    <xf numFmtId="43" fontId="0" fillId="0" borderId="7" xfId="1" applyFont="1" applyBorder="1"/>
    <xf numFmtId="0" fontId="30" fillId="3" borderId="9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43" fontId="9" fillId="2" borderId="15" xfId="1" applyFont="1" applyFill="1" applyBorder="1" applyAlignment="1">
      <alignment horizontal="center"/>
    </xf>
    <xf numFmtId="43" fontId="11" fillId="2" borderId="15" xfId="1" applyFont="1" applyFill="1" applyBorder="1" applyAlignment="1">
      <alignment horizontal="center"/>
    </xf>
    <xf numFmtId="14" fontId="26" fillId="0" borderId="8" xfId="0" applyNumberFormat="1" applyFont="1" applyBorder="1" applyAlignment="1">
      <alignment horizontal="center"/>
    </xf>
    <xf numFmtId="43" fontId="14" fillId="0" borderId="15" xfId="1" applyFont="1" applyFill="1" applyBorder="1"/>
    <xf numFmtId="43" fontId="27" fillId="0" borderId="15" xfId="1" applyFont="1" applyFill="1" applyBorder="1"/>
    <xf numFmtId="0" fontId="17" fillId="0" borderId="16" xfId="0" applyFont="1" applyBorder="1" applyAlignment="1">
      <alignment horizontal="center"/>
    </xf>
    <xf numFmtId="43" fontId="17" fillId="0" borderId="16" xfId="1" applyFont="1" applyFill="1" applyBorder="1"/>
    <xf numFmtId="14" fontId="17" fillId="2" borderId="17" xfId="0" applyNumberFormat="1" applyFont="1" applyFill="1" applyBorder="1" applyAlignment="1">
      <alignment horizontal="center" vertical="center"/>
    </xf>
    <xf numFmtId="0" fontId="28" fillId="2" borderId="18" xfId="0" applyFont="1" applyFill="1" applyBorder="1" applyAlignment="1">
      <alignment horizontal="center" vertical="center"/>
    </xf>
    <xf numFmtId="43" fontId="28" fillId="2" borderId="18" xfId="1" applyFont="1" applyFill="1" applyBorder="1" applyAlignment="1">
      <alignment vertical="center"/>
    </xf>
    <xf numFmtId="43" fontId="27" fillId="2" borderId="19" xfId="1" applyFont="1" applyFill="1" applyBorder="1"/>
    <xf numFmtId="0" fontId="31" fillId="0" borderId="0" xfId="0" applyFont="1"/>
    <xf numFmtId="0" fontId="0" fillId="0" borderId="7" xfId="0" applyBorder="1" applyAlignment="1">
      <alignment horizontal="center"/>
    </xf>
    <xf numFmtId="43" fontId="0" fillId="0" borderId="7" xfId="1" applyFont="1" applyFill="1" applyBorder="1"/>
    <xf numFmtId="0" fontId="20" fillId="3" borderId="7" xfId="0" applyFont="1" applyFill="1" applyBorder="1" applyAlignment="1">
      <alignment horizontal="center"/>
    </xf>
    <xf numFmtId="43" fontId="20" fillId="3" borderId="7" xfId="1" applyFont="1" applyFill="1" applyBorder="1" applyAlignment="1">
      <alignment vertical="center"/>
    </xf>
    <xf numFmtId="43" fontId="20" fillId="3" borderId="7" xfId="1" applyFont="1" applyFill="1" applyBorder="1"/>
    <xf numFmtId="43" fontId="0" fillId="0" borderId="7" xfId="0" applyNumberFormat="1" applyBorder="1"/>
    <xf numFmtId="14" fontId="17" fillId="2" borderId="7" xfId="0" applyNumberFormat="1" applyFont="1" applyFill="1" applyBorder="1" applyAlignment="1">
      <alignment horizontal="center" vertical="center"/>
    </xf>
    <xf numFmtId="43" fontId="17" fillId="0" borderId="7" xfId="0" applyNumberFormat="1" applyFont="1" applyBorder="1"/>
    <xf numFmtId="14" fontId="0" fillId="0" borderId="0" xfId="1" applyNumberFormat="1" applyFont="1" applyFill="1"/>
    <xf numFmtId="43" fontId="2" fillId="0" borderId="0" xfId="1" applyFont="1" applyFill="1" applyBorder="1"/>
    <xf numFmtId="0" fontId="32" fillId="0" borderId="0" xfId="0" applyFont="1" applyAlignment="1">
      <alignment horizontal="center"/>
    </xf>
    <xf numFmtId="43" fontId="32" fillId="0" borderId="0" xfId="1" applyFont="1" applyFill="1" applyAlignment="1">
      <alignment horizontal="left"/>
    </xf>
    <xf numFmtId="0" fontId="32" fillId="0" borderId="0" xfId="0" applyFont="1" applyAlignment="1">
      <alignment horizontal="left"/>
    </xf>
    <xf numFmtId="0" fontId="33" fillId="2" borderId="7" xfId="0" applyFont="1" applyFill="1" applyBorder="1" applyAlignment="1">
      <alignment horizontal="center"/>
    </xf>
    <xf numFmtId="43" fontId="33" fillId="2" borderId="7" xfId="1" applyFont="1" applyFill="1" applyBorder="1"/>
    <xf numFmtId="43" fontId="31" fillId="2" borderId="7" xfId="1" applyFont="1" applyFill="1" applyBorder="1"/>
    <xf numFmtId="43" fontId="25" fillId="2" borderId="7" xfId="1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43" fontId="34" fillId="0" borderId="7" xfId="1" applyFont="1" applyFill="1" applyBorder="1"/>
    <xf numFmtId="43" fontId="31" fillId="0" borderId="7" xfId="1" applyFont="1" applyFill="1" applyBorder="1"/>
    <xf numFmtId="43" fontId="15" fillId="0" borderId="7" xfId="1" applyFont="1" applyBorder="1"/>
    <xf numFmtId="43" fontId="31" fillId="0" borderId="7" xfId="1" applyFont="1" applyBorder="1"/>
    <xf numFmtId="14" fontId="18" fillId="2" borderId="7" xfId="0" applyNumberFormat="1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43" fontId="20" fillId="2" borderId="7" xfId="1" applyFont="1" applyFill="1" applyBorder="1" applyAlignment="1">
      <alignment vertical="center"/>
    </xf>
    <xf numFmtId="43" fontId="18" fillId="2" borderId="7" xfId="1" applyFont="1" applyFill="1" applyBorder="1"/>
    <xf numFmtId="43" fontId="27" fillId="0" borderId="0" xfId="1" applyFont="1" applyFill="1" applyBorder="1"/>
    <xf numFmtId="0" fontId="0" fillId="0" borderId="7" xfId="0" applyBorder="1"/>
    <xf numFmtId="14" fontId="0" fillId="0" borderId="7" xfId="0" applyNumberFormat="1" applyBorder="1"/>
    <xf numFmtId="43" fontId="18" fillId="0" borderId="0" xfId="1" applyFont="1" applyFill="1" applyBorder="1"/>
    <xf numFmtId="14" fontId="2" fillId="0" borderId="0" xfId="0" applyNumberFormat="1" applyFont="1"/>
    <xf numFmtId="43" fontId="2" fillId="0" borderId="0" xfId="1" applyFont="1" applyBorder="1"/>
    <xf numFmtId="0" fontId="2" fillId="0" borderId="0" xfId="0" applyFont="1"/>
    <xf numFmtId="43" fontId="35" fillId="0" borderId="0" xfId="1" applyFont="1" applyFill="1" applyBorder="1" applyAlignment="1">
      <alignment horizontal="center"/>
    </xf>
    <xf numFmtId="14" fontId="9" fillId="0" borderId="0" xfId="0" applyNumberFormat="1" applyFont="1" applyAlignment="1">
      <alignment horizontal="center"/>
    </xf>
    <xf numFmtId="43" fontId="5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43" fontId="9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3" fontId="9" fillId="0" borderId="0" xfId="1" applyFont="1" applyFill="1" applyAlignment="1">
      <alignment horizontal="center"/>
    </xf>
    <xf numFmtId="0" fontId="8" fillId="2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86898FFB-CBDB-44B2-9852-D43C664A4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719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C0AA030D-3CA3-4347-8C78-122045A27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719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5AE4E5B0-0F36-4476-BDE6-BD0855D72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719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13628998-FF1F-4892-A51F-1B6971DF9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719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6" name="Picture 32">
          <a:extLst>
            <a:ext uri="{FF2B5EF4-FFF2-40B4-BE49-F238E27FC236}">
              <a16:creationId xmlns:a16="http://schemas.microsoft.com/office/drawing/2014/main" id="{4C825ADE-2E9F-4CF9-8034-3DA32D18D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57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7" name="Picture 32">
          <a:extLst>
            <a:ext uri="{FF2B5EF4-FFF2-40B4-BE49-F238E27FC236}">
              <a16:creationId xmlns:a16="http://schemas.microsoft.com/office/drawing/2014/main" id="{18FAA423-CB02-4571-880A-FD9508B04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57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4454931E-E80F-4344-B58D-92FA9C483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57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2DE7A704-6DEC-4594-BB33-C3F9A4F5D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57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38100</xdr:rowOff>
    </xdr:from>
    <xdr:to>
      <xdr:col>6</xdr:col>
      <xdr:colOff>552068</xdr:colOff>
      <xdr:row>0</xdr:row>
      <xdr:rowOff>39243</xdr:rowOff>
    </xdr:to>
    <xdr:pic>
      <xdr:nvPicPr>
        <xdr:cNvPr id="10" name="Picture 32">
          <a:extLst>
            <a:ext uri="{FF2B5EF4-FFF2-40B4-BE49-F238E27FC236}">
              <a16:creationId xmlns:a16="http://schemas.microsoft.com/office/drawing/2014/main" id="{E534CF59-F7B2-48FA-8B7B-688C46B23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505445" y="38100"/>
          <a:ext cx="1456948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1" name="Picture 32">
          <a:extLst>
            <a:ext uri="{FF2B5EF4-FFF2-40B4-BE49-F238E27FC236}">
              <a16:creationId xmlns:a16="http://schemas.microsoft.com/office/drawing/2014/main" id="{201B0A1A-418F-4556-828B-CC8274F6D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57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2" name="Picture 32">
          <a:extLst>
            <a:ext uri="{FF2B5EF4-FFF2-40B4-BE49-F238E27FC236}">
              <a16:creationId xmlns:a16="http://schemas.microsoft.com/office/drawing/2014/main" id="{F1C80A51-EDD6-4947-B625-EB4405589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57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E3428BA4-D500-4B87-8CA9-3EB843025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57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4" name="Picture 32">
          <a:extLst>
            <a:ext uri="{FF2B5EF4-FFF2-40B4-BE49-F238E27FC236}">
              <a16:creationId xmlns:a16="http://schemas.microsoft.com/office/drawing/2014/main" id="{45E94FA6-9F42-47CB-B6FE-2FBAEDCA4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57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D726A829-93CB-4285-B3C7-CB7400534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762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40294692-84D3-4AA3-9B06-85CE7B16F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762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id="{BBB2496C-5EE5-4DF1-A386-C84760480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762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A87A6130-5CEF-44B9-B1B7-FD29F283F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762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20" name="Picture 32">
          <a:extLst>
            <a:ext uri="{FF2B5EF4-FFF2-40B4-BE49-F238E27FC236}">
              <a16:creationId xmlns:a16="http://schemas.microsoft.com/office/drawing/2014/main" id="{29D7C7DF-01F9-47A3-8CCF-E158ABD0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6004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21" name="Picture 32">
          <a:extLst>
            <a:ext uri="{FF2B5EF4-FFF2-40B4-BE49-F238E27FC236}">
              <a16:creationId xmlns:a16="http://schemas.microsoft.com/office/drawing/2014/main" id="{B734DCA1-D786-47C4-9B51-12C5980DF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6004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22" name="Picture 32">
          <a:extLst>
            <a:ext uri="{FF2B5EF4-FFF2-40B4-BE49-F238E27FC236}">
              <a16:creationId xmlns:a16="http://schemas.microsoft.com/office/drawing/2014/main" id="{0913123D-DF29-44F8-9CE1-B94CEC8B9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6004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23" name="Picture 32">
          <a:extLst>
            <a:ext uri="{FF2B5EF4-FFF2-40B4-BE49-F238E27FC236}">
              <a16:creationId xmlns:a16="http://schemas.microsoft.com/office/drawing/2014/main" id="{895898C3-1872-4EB7-96C3-5A73DEE06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6004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24" name="Picture 32">
          <a:extLst>
            <a:ext uri="{FF2B5EF4-FFF2-40B4-BE49-F238E27FC236}">
              <a16:creationId xmlns:a16="http://schemas.microsoft.com/office/drawing/2014/main" id="{9AFD24C8-6F51-44CE-A933-FBCC85750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001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25" name="Picture 32">
          <a:extLst>
            <a:ext uri="{FF2B5EF4-FFF2-40B4-BE49-F238E27FC236}">
              <a16:creationId xmlns:a16="http://schemas.microsoft.com/office/drawing/2014/main" id="{A33C594B-ED65-4036-A8EE-9F2868587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001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26" name="Picture 32">
          <a:extLst>
            <a:ext uri="{FF2B5EF4-FFF2-40B4-BE49-F238E27FC236}">
              <a16:creationId xmlns:a16="http://schemas.microsoft.com/office/drawing/2014/main" id="{F1C99414-CBFC-4448-99CC-1FA009FE5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001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27" name="Picture 32">
          <a:extLst>
            <a:ext uri="{FF2B5EF4-FFF2-40B4-BE49-F238E27FC236}">
              <a16:creationId xmlns:a16="http://schemas.microsoft.com/office/drawing/2014/main" id="{3D72045A-CB5A-4E8D-A24E-DD940763D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001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38100</xdr:rowOff>
    </xdr:from>
    <xdr:to>
      <xdr:col>6</xdr:col>
      <xdr:colOff>552068</xdr:colOff>
      <xdr:row>0</xdr:row>
      <xdr:rowOff>39243</xdr:rowOff>
    </xdr:to>
    <xdr:pic>
      <xdr:nvPicPr>
        <xdr:cNvPr id="28" name="Picture 32">
          <a:extLst>
            <a:ext uri="{FF2B5EF4-FFF2-40B4-BE49-F238E27FC236}">
              <a16:creationId xmlns:a16="http://schemas.microsoft.com/office/drawing/2014/main" id="{64F90DEA-C6B9-494F-9738-9946BF79C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4591045" y="38100"/>
          <a:ext cx="1456948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29" name="Picture 32">
          <a:extLst>
            <a:ext uri="{FF2B5EF4-FFF2-40B4-BE49-F238E27FC236}">
              <a16:creationId xmlns:a16="http://schemas.microsoft.com/office/drawing/2014/main" id="{6ED4BB26-0332-4D32-B5C7-AB0809701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001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0" name="Picture 32">
          <a:extLst>
            <a:ext uri="{FF2B5EF4-FFF2-40B4-BE49-F238E27FC236}">
              <a16:creationId xmlns:a16="http://schemas.microsoft.com/office/drawing/2014/main" id="{1CBE5DCB-D7A1-44DE-A3B8-05CF5A48A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001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1" name="Picture 32">
          <a:extLst>
            <a:ext uri="{FF2B5EF4-FFF2-40B4-BE49-F238E27FC236}">
              <a16:creationId xmlns:a16="http://schemas.microsoft.com/office/drawing/2014/main" id="{952C1900-0DFB-4F7E-8AE7-2408B8F54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001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2" name="Picture 32">
          <a:extLst>
            <a:ext uri="{FF2B5EF4-FFF2-40B4-BE49-F238E27FC236}">
              <a16:creationId xmlns:a16="http://schemas.microsoft.com/office/drawing/2014/main" id="{3B727BE5-B734-4EA2-B8E1-5BD31E8B9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001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2AC6EBCA-D4FE-45D5-9284-40C620179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762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34" name="Picture 32">
          <a:extLst>
            <a:ext uri="{FF2B5EF4-FFF2-40B4-BE49-F238E27FC236}">
              <a16:creationId xmlns:a16="http://schemas.microsoft.com/office/drawing/2014/main" id="{62B60806-AB63-4900-B7C0-A72225B13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762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35" name="Picture 32">
          <a:extLst>
            <a:ext uri="{FF2B5EF4-FFF2-40B4-BE49-F238E27FC236}">
              <a16:creationId xmlns:a16="http://schemas.microsoft.com/office/drawing/2014/main" id="{97CCB1C3-6FD7-49EE-A0A6-3E03E560B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762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36" name="Picture 32">
          <a:extLst>
            <a:ext uri="{FF2B5EF4-FFF2-40B4-BE49-F238E27FC236}">
              <a16:creationId xmlns:a16="http://schemas.microsoft.com/office/drawing/2014/main" id="{FD0E2384-9710-4A2B-8D5E-893E7B443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762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495301</xdr:colOff>
      <xdr:row>1</xdr:row>
      <xdr:rowOff>76200</xdr:rowOff>
    </xdr:from>
    <xdr:to>
      <xdr:col>5</xdr:col>
      <xdr:colOff>476251</xdr:colOff>
      <xdr:row>5</xdr:row>
      <xdr:rowOff>95250</xdr:rowOff>
    </xdr:to>
    <xdr:pic>
      <xdr:nvPicPr>
        <xdr:cNvPr id="37" name="Imagen 36" descr="Un dibujo animado&#10;&#10;Descripción generada automáticamente con confianza baja">
          <a:extLst>
            <a:ext uri="{FF2B5EF4-FFF2-40B4-BE49-F238E27FC236}">
              <a16:creationId xmlns:a16="http://schemas.microsoft.com/office/drawing/2014/main" id="{186B7776-759F-45FA-AEB3-E395CCFEFE0A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484" t="-7430" r="-12825" b="-12825"/>
        <a:stretch/>
      </xdr:blipFill>
      <xdr:spPr bwMode="auto">
        <a:xfrm>
          <a:off x="2095501" y="266700"/>
          <a:ext cx="2971800" cy="781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816C0B73-CE0A-4906-9BD5-2BFB7A96F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FEFC97E4-EF1D-4BED-883C-9443B1595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36B3B507-1D11-4045-AFEC-08E0EB35A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CC54268D-CB19-4DFA-8F43-DC4BEACC0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0</xdr:row>
      <xdr:rowOff>0</xdr:rowOff>
    </xdr:from>
    <xdr:to>
      <xdr:col>1</xdr:col>
      <xdr:colOff>200017</xdr:colOff>
      <xdr:row>0</xdr:row>
      <xdr:rowOff>2667</xdr:rowOff>
    </xdr:to>
    <xdr:pic>
      <xdr:nvPicPr>
        <xdr:cNvPr id="6" name="Picture 32">
          <a:extLst>
            <a:ext uri="{FF2B5EF4-FFF2-40B4-BE49-F238E27FC236}">
              <a16:creationId xmlns:a16="http://schemas.microsoft.com/office/drawing/2014/main" id="{C0CCF46C-C8B4-4B00-B553-85280BFC2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095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0</xdr:row>
      <xdr:rowOff>0</xdr:rowOff>
    </xdr:from>
    <xdr:to>
      <xdr:col>1</xdr:col>
      <xdr:colOff>200017</xdr:colOff>
      <xdr:row>0</xdr:row>
      <xdr:rowOff>2667</xdr:rowOff>
    </xdr:to>
    <xdr:pic>
      <xdr:nvPicPr>
        <xdr:cNvPr id="7" name="Picture 32">
          <a:extLst>
            <a:ext uri="{FF2B5EF4-FFF2-40B4-BE49-F238E27FC236}">
              <a16:creationId xmlns:a16="http://schemas.microsoft.com/office/drawing/2014/main" id="{8DFB46C2-B4D6-49F3-AFE9-DC66B2CE1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095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0</xdr:row>
      <xdr:rowOff>0</xdr:rowOff>
    </xdr:from>
    <xdr:to>
      <xdr:col>1</xdr:col>
      <xdr:colOff>200017</xdr:colOff>
      <xdr:row>0</xdr:row>
      <xdr:rowOff>2667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2AC963E1-C640-4C94-8D69-C13160A3C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095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790571</xdr:colOff>
      <xdr:row>0</xdr:row>
      <xdr:rowOff>0</xdr:rowOff>
    </xdr:from>
    <xdr:to>
      <xdr:col>5</xdr:col>
      <xdr:colOff>76192</xdr:colOff>
      <xdr:row>0</xdr:row>
      <xdr:rowOff>2667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6269BDDB-394C-4D55-A0D0-217C77CF6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5343521" y="2924175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10" name="Picture 32">
          <a:extLst>
            <a:ext uri="{FF2B5EF4-FFF2-40B4-BE49-F238E27FC236}">
              <a16:creationId xmlns:a16="http://schemas.microsoft.com/office/drawing/2014/main" id="{5425ADCC-FBED-4607-8469-2A439D3D3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11" name="Picture 32">
          <a:extLst>
            <a:ext uri="{FF2B5EF4-FFF2-40B4-BE49-F238E27FC236}">
              <a16:creationId xmlns:a16="http://schemas.microsoft.com/office/drawing/2014/main" id="{A2E0B36F-BD5E-4FFC-A0CA-5E618DB1A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12" name="Picture 32">
          <a:extLst>
            <a:ext uri="{FF2B5EF4-FFF2-40B4-BE49-F238E27FC236}">
              <a16:creationId xmlns:a16="http://schemas.microsoft.com/office/drawing/2014/main" id="{A5EA707E-CF01-44CF-AC6C-0FBB606E6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557D83E4-87A6-4146-82EA-C8ED9D6F9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4" name="Picture 32">
          <a:extLst>
            <a:ext uri="{FF2B5EF4-FFF2-40B4-BE49-F238E27FC236}">
              <a16:creationId xmlns:a16="http://schemas.microsoft.com/office/drawing/2014/main" id="{2B8B2728-60C8-4FAF-B90C-9D37B1D49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1F2281C1-11BC-401B-8A17-FC5EB643A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5D11D47B-1C3D-4DE5-B337-73E4FB660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id="{157C0150-3B80-4DFF-A5AC-55C7EEE40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0</xdr:rowOff>
    </xdr:from>
    <xdr:to>
      <xdr:col>6</xdr:col>
      <xdr:colOff>362330</xdr:colOff>
      <xdr:row>0</xdr:row>
      <xdr:rowOff>1143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D12FFEB8-1B2D-4D44-BFC4-6AFB0A854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448295" y="0"/>
          <a:ext cx="1181485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9" name="Picture 32">
          <a:extLst>
            <a:ext uri="{FF2B5EF4-FFF2-40B4-BE49-F238E27FC236}">
              <a16:creationId xmlns:a16="http://schemas.microsoft.com/office/drawing/2014/main" id="{A01853FB-5041-4C21-BEA7-B5DD1217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20" name="Picture 32">
          <a:extLst>
            <a:ext uri="{FF2B5EF4-FFF2-40B4-BE49-F238E27FC236}">
              <a16:creationId xmlns:a16="http://schemas.microsoft.com/office/drawing/2014/main" id="{80FA8E53-15B0-4C2B-AB22-51B0BE214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21" name="Picture 32">
          <a:extLst>
            <a:ext uri="{FF2B5EF4-FFF2-40B4-BE49-F238E27FC236}">
              <a16:creationId xmlns:a16="http://schemas.microsoft.com/office/drawing/2014/main" id="{B4FA766E-EC99-4B13-B939-7EACFAE29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22" name="Picture 32">
          <a:extLst>
            <a:ext uri="{FF2B5EF4-FFF2-40B4-BE49-F238E27FC236}">
              <a16:creationId xmlns:a16="http://schemas.microsoft.com/office/drawing/2014/main" id="{71B3AA6A-B6AD-4E1F-885C-FE98835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3" name="Picture 32">
          <a:extLst>
            <a:ext uri="{FF2B5EF4-FFF2-40B4-BE49-F238E27FC236}">
              <a16:creationId xmlns:a16="http://schemas.microsoft.com/office/drawing/2014/main" id="{4AC77BE2-C85E-479C-A9B9-80CC6D3D3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4" name="Picture 32">
          <a:extLst>
            <a:ext uri="{FF2B5EF4-FFF2-40B4-BE49-F238E27FC236}">
              <a16:creationId xmlns:a16="http://schemas.microsoft.com/office/drawing/2014/main" id="{32577E97-D87C-41F4-A3FB-EAFC3F8FB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5" name="Picture 32">
          <a:extLst>
            <a:ext uri="{FF2B5EF4-FFF2-40B4-BE49-F238E27FC236}">
              <a16:creationId xmlns:a16="http://schemas.microsoft.com/office/drawing/2014/main" id="{81BEE54C-BD25-481E-84B1-06A60011C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6" name="Picture 32">
          <a:extLst>
            <a:ext uri="{FF2B5EF4-FFF2-40B4-BE49-F238E27FC236}">
              <a16:creationId xmlns:a16="http://schemas.microsoft.com/office/drawing/2014/main" id="{A8041046-B9FC-414D-9E34-0BBF2F546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27" name="Picture 32">
          <a:extLst>
            <a:ext uri="{FF2B5EF4-FFF2-40B4-BE49-F238E27FC236}">
              <a16:creationId xmlns:a16="http://schemas.microsoft.com/office/drawing/2014/main" id="{111C1B9A-570E-4910-9FA7-27DB7D9AE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28" name="Picture 32">
          <a:extLst>
            <a:ext uri="{FF2B5EF4-FFF2-40B4-BE49-F238E27FC236}">
              <a16:creationId xmlns:a16="http://schemas.microsoft.com/office/drawing/2014/main" id="{DD87D87C-A7EF-4E81-BABF-6724702B1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29" name="Picture 32">
          <a:extLst>
            <a:ext uri="{FF2B5EF4-FFF2-40B4-BE49-F238E27FC236}">
              <a16:creationId xmlns:a16="http://schemas.microsoft.com/office/drawing/2014/main" id="{1F13E0D3-99CC-4F07-B26D-E098DB844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30" name="Picture 32">
          <a:extLst>
            <a:ext uri="{FF2B5EF4-FFF2-40B4-BE49-F238E27FC236}">
              <a16:creationId xmlns:a16="http://schemas.microsoft.com/office/drawing/2014/main" id="{F1D90DD7-794D-4855-83C4-DCAF136E9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1" name="Picture 32">
          <a:extLst>
            <a:ext uri="{FF2B5EF4-FFF2-40B4-BE49-F238E27FC236}">
              <a16:creationId xmlns:a16="http://schemas.microsoft.com/office/drawing/2014/main" id="{F4DA9F05-8801-477D-9B01-B7FA2A5EE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2" name="Picture 32">
          <a:extLst>
            <a:ext uri="{FF2B5EF4-FFF2-40B4-BE49-F238E27FC236}">
              <a16:creationId xmlns:a16="http://schemas.microsoft.com/office/drawing/2014/main" id="{2C26B44E-CF1A-4544-AD2D-0DF7DC34D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337A9B01-F78A-475B-9A23-39F9ACA5A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4" name="Picture 32">
          <a:extLst>
            <a:ext uri="{FF2B5EF4-FFF2-40B4-BE49-F238E27FC236}">
              <a16:creationId xmlns:a16="http://schemas.microsoft.com/office/drawing/2014/main" id="{0CCCDD4E-D082-4340-A59A-A0636CD4A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0</xdr:rowOff>
    </xdr:from>
    <xdr:to>
      <xdr:col>6</xdr:col>
      <xdr:colOff>371855</xdr:colOff>
      <xdr:row>0</xdr:row>
      <xdr:rowOff>1143</xdr:rowOff>
    </xdr:to>
    <xdr:pic>
      <xdr:nvPicPr>
        <xdr:cNvPr id="35" name="Picture 32">
          <a:extLst>
            <a:ext uri="{FF2B5EF4-FFF2-40B4-BE49-F238E27FC236}">
              <a16:creationId xmlns:a16="http://schemas.microsoft.com/office/drawing/2014/main" id="{F08930C9-908E-4615-AA38-647E3B59E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448295" y="0"/>
          <a:ext cx="1191010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6" name="Picture 32">
          <a:extLst>
            <a:ext uri="{FF2B5EF4-FFF2-40B4-BE49-F238E27FC236}">
              <a16:creationId xmlns:a16="http://schemas.microsoft.com/office/drawing/2014/main" id="{223C503D-EA86-4DC4-A40A-25DB868C7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7" name="Picture 32">
          <a:extLst>
            <a:ext uri="{FF2B5EF4-FFF2-40B4-BE49-F238E27FC236}">
              <a16:creationId xmlns:a16="http://schemas.microsoft.com/office/drawing/2014/main" id="{77536CB2-8225-4D89-93B2-A10D783F2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8" name="Picture 32">
          <a:extLst>
            <a:ext uri="{FF2B5EF4-FFF2-40B4-BE49-F238E27FC236}">
              <a16:creationId xmlns:a16="http://schemas.microsoft.com/office/drawing/2014/main" id="{EA3E1A3A-53CD-493C-9737-B33067B3B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9" name="Picture 32">
          <a:extLst>
            <a:ext uri="{FF2B5EF4-FFF2-40B4-BE49-F238E27FC236}">
              <a16:creationId xmlns:a16="http://schemas.microsoft.com/office/drawing/2014/main" id="{E6885A69-710C-4A75-93D9-667CB7F92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40" name="Picture 32">
          <a:extLst>
            <a:ext uri="{FF2B5EF4-FFF2-40B4-BE49-F238E27FC236}">
              <a16:creationId xmlns:a16="http://schemas.microsoft.com/office/drawing/2014/main" id="{AC7F9363-927C-4532-B5DD-7BF6CCA75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41" name="Picture 32">
          <a:extLst>
            <a:ext uri="{FF2B5EF4-FFF2-40B4-BE49-F238E27FC236}">
              <a16:creationId xmlns:a16="http://schemas.microsoft.com/office/drawing/2014/main" id="{C65885F8-7846-43B7-BC6F-9A74A94AE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42" name="Picture 32">
          <a:extLst>
            <a:ext uri="{FF2B5EF4-FFF2-40B4-BE49-F238E27FC236}">
              <a16:creationId xmlns:a16="http://schemas.microsoft.com/office/drawing/2014/main" id="{F618576E-163E-478E-A73F-7B433EBE4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43" name="Picture 32">
          <a:extLst>
            <a:ext uri="{FF2B5EF4-FFF2-40B4-BE49-F238E27FC236}">
              <a16:creationId xmlns:a16="http://schemas.microsoft.com/office/drawing/2014/main" id="{B2B71CFC-DF42-4860-94FE-428E3296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44" name="Picture 32">
          <a:extLst>
            <a:ext uri="{FF2B5EF4-FFF2-40B4-BE49-F238E27FC236}">
              <a16:creationId xmlns:a16="http://schemas.microsoft.com/office/drawing/2014/main" id="{928F293E-3408-4A19-984F-778E041A8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45" name="Picture 32">
          <a:extLst>
            <a:ext uri="{FF2B5EF4-FFF2-40B4-BE49-F238E27FC236}">
              <a16:creationId xmlns:a16="http://schemas.microsoft.com/office/drawing/2014/main" id="{4CFCC07A-01AE-48FB-B90B-F24DFAE1A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46" name="Picture 32">
          <a:extLst>
            <a:ext uri="{FF2B5EF4-FFF2-40B4-BE49-F238E27FC236}">
              <a16:creationId xmlns:a16="http://schemas.microsoft.com/office/drawing/2014/main" id="{406CCA32-5455-4E8B-BDB9-B13567EA4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47" name="Picture 32">
          <a:extLst>
            <a:ext uri="{FF2B5EF4-FFF2-40B4-BE49-F238E27FC236}">
              <a16:creationId xmlns:a16="http://schemas.microsoft.com/office/drawing/2014/main" id="{AA961B33-82FC-4AD6-9079-B94D267E2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48" name="Picture 32">
          <a:extLst>
            <a:ext uri="{FF2B5EF4-FFF2-40B4-BE49-F238E27FC236}">
              <a16:creationId xmlns:a16="http://schemas.microsoft.com/office/drawing/2014/main" id="{4732EFD4-1FFD-47B1-BF51-43E361E30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49" name="Picture 32">
          <a:extLst>
            <a:ext uri="{FF2B5EF4-FFF2-40B4-BE49-F238E27FC236}">
              <a16:creationId xmlns:a16="http://schemas.microsoft.com/office/drawing/2014/main" id="{A01BCB23-251E-4640-BEEA-21AE7284D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50" name="Picture 32">
          <a:extLst>
            <a:ext uri="{FF2B5EF4-FFF2-40B4-BE49-F238E27FC236}">
              <a16:creationId xmlns:a16="http://schemas.microsoft.com/office/drawing/2014/main" id="{33E05BFD-BF74-4805-AAE1-643CC842D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51" name="Picture 32">
          <a:extLst>
            <a:ext uri="{FF2B5EF4-FFF2-40B4-BE49-F238E27FC236}">
              <a16:creationId xmlns:a16="http://schemas.microsoft.com/office/drawing/2014/main" id="{3B5F0F7F-C621-435F-ADD7-82ABC015D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0</xdr:rowOff>
    </xdr:from>
    <xdr:to>
      <xdr:col>6</xdr:col>
      <xdr:colOff>38480</xdr:colOff>
      <xdr:row>0</xdr:row>
      <xdr:rowOff>1143</xdr:rowOff>
    </xdr:to>
    <xdr:pic>
      <xdr:nvPicPr>
        <xdr:cNvPr id="52" name="Picture 32">
          <a:extLst>
            <a:ext uri="{FF2B5EF4-FFF2-40B4-BE49-F238E27FC236}">
              <a16:creationId xmlns:a16="http://schemas.microsoft.com/office/drawing/2014/main" id="{BBE85BDD-2838-4F55-B532-B9D2BE5B5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448295" y="0"/>
          <a:ext cx="857635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53" name="Picture 32">
          <a:extLst>
            <a:ext uri="{FF2B5EF4-FFF2-40B4-BE49-F238E27FC236}">
              <a16:creationId xmlns:a16="http://schemas.microsoft.com/office/drawing/2014/main" id="{B1A19E7C-17C3-4D82-8E49-27D0F06C1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54" name="Picture 32">
          <a:extLst>
            <a:ext uri="{FF2B5EF4-FFF2-40B4-BE49-F238E27FC236}">
              <a16:creationId xmlns:a16="http://schemas.microsoft.com/office/drawing/2014/main" id="{2AF557CE-C7E5-47ED-A0BC-B1E75575D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55" name="Picture 32">
          <a:extLst>
            <a:ext uri="{FF2B5EF4-FFF2-40B4-BE49-F238E27FC236}">
              <a16:creationId xmlns:a16="http://schemas.microsoft.com/office/drawing/2014/main" id="{771616A1-0F42-42F3-BB06-1E6636E1D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56" name="Picture 32">
          <a:extLst>
            <a:ext uri="{FF2B5EF4-FFF2-40B4-BE49-F238E27FC236}">
              <a16:creationId xmlns:a16="http://schemas.microsoft.com/office/drawing/2014/main" id="{9505818B-A799-4D8B-92AE-486304805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57" name="Picture 32">
          <a:extLst>
            <a:ext uri="{FF2B5EF4-FFF2-40B4-BE49-F238E27FC236}">
              <a16:creationId xmlns:a16="http://schemas.microsoft.com/office/drawing/2014/main" id="{3F2AE25F-6B91-48AF-9083-BE0AF5ACB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58" name="Picture 32">
          <a:extLst>
            <a:ext uri="{FF2B5EF4-FFF2-40B4-BE49-F238E27FC236}">
              <a16:creationId xmlns:a16="http://schemas.microsoft.com/office/drawing/2014/main" id="{C605203D-DF01-47BD-B238-173356BC3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59" name="Picture 32">
          <a:extLst>
            <a:ext uri="{FF2B5EF4-FFF2-40B4-BE49-F238E27FC236}">
              <a16:creationId xmlns:a16="http://schemas.microsoft.com/office/drawing/2014/main" id="{437577BA-8647-4244-8891-2A5598A5C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60" name="Picture 32">
          <a:extLst>
            <a:ext uri="{FF2B5EF4-FFF2-40B4-BE49-F238E27FC236}">
              <a16:creationId xmlns:a16="http://schemas.microsoft.com/office/drawing/2014/main" id="{FA609F85-3E3F-4E25-9A1B-BFAFC65F2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61" name="Picture 32">
          <a:extLst>
            <a:ext uri="{FF2B5EF4-FFF2-40B4-BE49-F238E27FC236}">
              <a16:creationId xmlns:a16="http://schemas.microsoft.com/office/drawing/2014/main" id="{BC96A3F4-0609-4176-A260-ACCDD4F25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766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62" name="Picture 32">
          <a:extLst>
            <a:ext uri="{FF2B5EF4-FFF2-40B4-BE49-F238E27FC236}">
              <a16:creationId xmlns:a16="http://schemas.microsoft.com/office/drawing/2014/main" id="{51388689-C548-4D7E-A8A2-8B14DFBCE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766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63" name="Picture 32">
          <a:extLst>
            <a:ext uri="{FF2B5EF4-FFF2-40B4-BE49-F238E27FC236}">
              <a16:creationId xmlns:a16="http://schemas.microsoft.com/office/drawing/2014/main" id="{EAF3BEE1-3DD2-4044-B113-5AF0B98B3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766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64" name="Picture 32">
          <a:extLst>
            <a:ext uri="{FF2B5EF4-FFF2-40B4-BE49-F238E27FC236}">
              <a16:creationId xmlns:a16="http://schemas.microsoft.com/office/drawing/2014/main" id="{377D0D35-A40D-494B-85D0-F042ACD77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766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65" name="Picture 32">
          <a:extLst>
            <a:ext uri="{FF2B5EF4-FFF2-40B4-BE49-F238E27FC236}">
              <a16:creationId xmlns:a16="http://schemas.microsoft.com/office/drawing/2014/main" id="{849EAB85-A3EF-4626-8818-1971755E6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66" name="Picture 32">
          <a:extLst>
            <a:ext uri="{FF2B5EF4-FFF2-40B4-BE49-F238E27FC236}">
              <a16:creationId xmlns:a16="http://schemas.microsoft.com/office/drawing/2014/main" id="{C5680CA4-BDEE-4FF3-BB4D-AA8AD82FD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67" name="Picture 32">
          <a:extLst>
            <a:ext uri="{FF2B5EF4-FFF2-40B4-BE49-F238E27FC236}">
              <a16:creationId xmlns:a16="http://schemas.microsoft.com/office/drawing/2014/main" id="{DF42BC0D-BAD9-4177-A07A-08F629316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68" name="Picture 32">
          <a:extLst>
            <a:ext uri="{FF2B5EF4-FFF2-40B4-BE49-F238E27FC236}">
              <a16:creationId xmlns:a16="http://schemas.microsoft.com/office/drawing/2014/main" id="{D76C7519-7AD6-4220-B3E1-FEB5A3297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0</xdr:rowOff>
    </xdr:from>
    <xdr:to>
      <xdr:col>6</xdr:col>
      <xdr:colOff>637793</xdr:colOff>
      <xdr:row>0</xdr:row>
      <xdr:rowOff>1143</xdr:rowOff>
    </xdr:to>
    <xdr:pic>
      <xdr:nvPicPr>
        <xdr:cNvPr id="69" name="Picture 32">
          <a:extLst>
            <a:ext uri="{FF2B5EF4-FFF2-40B4-BE49-F238E27FC236}">
              <a16:creationId xmlns:a16="http://schemas.microsoft.com/office/drawing/2014/main" id="{318DD82E-F9C1-455E-BFE7-CB6579A28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4391020" y="0"/>
          <a:ext cx="1456948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70" name="Picture 32">
          <a:extLst>
            <a:ext uri="{FF2B5EF4-FFF2-40B4-BE49-F238E27FC236}">
              <a16:creationId xmlns:a16="http://schemas.microsoft.com/office/drawing/2014/main" id="{0218C952-64E6-4477-8D87-11A117D2D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71" name="Picture 32">
          <a:extLst>
            <a:ext uri="{FF2B5EF4-FFF2-40B4-BE49-F238E27FC236}">
              <a16:creationId xmlns:a16="http://schemas.microsoft.com/office/drawing/2014/main" id="{4B9492B3-D3ED-45B7-8C5C-C8002DF0A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72" name="Picture 32">
          <a:extLst>
            <a:ext uri="{FF2B5EF4-FFF2-40B4-BE49-F238E27FC236}">
              <a16:creationId xmlns:a16="http://schemas.microsoft.com/office/drawing/2014/main" id="{C521CCB9-8EB4-442B-9B8B-033B5D90C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73" name="Picture 32">
          <a:extLst>
            <a:ext uri="{FF2B5EF4-FFF2-40B4-BE49-F238E27FC236}">
              <a16:creationId xmlns:a16="http://schemas.microsoft.com/office/drawing/2014/main" id="{0A3B916A-498C-4B14-9856-D76FFDD5B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74" name="Picture 32">
          <a:extLst>
            <a:ext uri="{FF2B5EF4-FFF2-40B4-BE49-F238E27FC236}">
              <a16:creationId xmlns:a16="http://schemas.microsoft.com/office/drawing/2014/main" id="{DA3F2C75-CD12-48C8-9604-C600C5DD6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75" name="Picture 32">
          <a:extLst>
            <a:ext uri="{FF2B5EF4-FFF2-40B4-BE49-F238E27FC236}">
              <a16:creationId xmlns:a16="http://schemas.microsoft.com/office/drawing/2014/main" id="{3CD32026-DEEE-4BC5-8020-EAF93B1B7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76" name="Picture 32">
          <a:extLst>
            <a:ext uri="{FF2B5EF4-FFF2-40B4-BE49-F238E27FC236}">
              <a16:creationId xmlns:a16="http://schemas.microsoft.com/office/drawing/2014/main" id="{A7F53789-6F5A-47B8-8BE1-D7A127FDF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77" name="Picture 32">
          <a:extLst>
            <a:ext uri="{FF2B5EF4-FFF2-40B4-BE49-F238E27FC236}">
              <a16:creationId xmlns:a16="http://schemas.microsoft.com/office/drawing/2014/main" id="{E33C3B4D-14FE-4442-AB64-1222924D9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78" name="Picture 32">
          <a:extLst>
            <a:ext uri="{FF2B5EF4-FFF2-40B4-BE49-F238E27FC236}">
              <a16:creationId xmlns:a16="http://schemas.microsoft.com/office/drawing/2014/main" id="{8E9CB13A-0AC4-447A-A976-C5DA2C61C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79" name="Picture 32">
          <a:extLst>
            <a:ext uri="{FF2B5EF4-FFF2-40B4-BE49-F238E27FC236}">
              <a16:creationId xmlns:a16="http://schemas.microsoft.com/office/drawing/2014/main" id="{7E2B8571-2038-4382-A47C-434BD42CA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80" name="Picture 32">
          <a:extLst>
            <a:ext uri="{FF2B5EF4-FFF2-40B4-BE49-F238E27FC236}">
              <a16:creationId xmlns:a16="http://schemas.microsoft.com/office/drawing/2014/main" id="{B5BC0931-C118-4BA7-BC9E-C7D4C8529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81" name="Picture 32">
          <a:extLst>
            <a:ext uri="{FF2B5EF4-FFF2-40B4-BE49-F238E27FC236}">
              <a16:creationId xmlns:a16="http://schemas.microsoft.com/office/drawing/2014/main" id="{A68573BA-D205-4F68-99E4-E4D625F9A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82" name="Picture 32">
          <a:extLst>
            <a:ext uri="{FF2B5EF4-FFF2-40B4-BE49-F238E27FC236}">
              <a16:creationId xmlns:a16="http://schemas.microsoft.com/office/drawing/2014/main" id="{3C305938-EF48-4BB8-A7B2-4F3406E2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095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83" name="Picture 32">
          <a:extLst>
            <a:ext uri="{FF2B5EF4-FFF2-40B4-BE49-F238E27FC236}">
              <a16:creationId xmlns:a16="http://schemas.microsoft.com/office/drawing/2014/main" id="{6ACBDE60-9C62-4CD6-ADAA-135053DE1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095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84" name="Picture 32">
          <a:extLst>
            <a:ext uri="{FF2B5EF4-FFF2-40B4-BE49-F238E27FC236}">
              <a16:creationId xmlns:a16="http://schemas.microsoft.com/office/drawing/2014/main" id="{88A5E29F-9919-4CB1-B1D7-15C4FED88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095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85" name="Picture 32">
          <a:extLst>
            <a:ext uri="{FF2B5EF4-FFF2-40B4-BE49-F238E27FC236}">
              <a16:creationId xmlns:a16="http://schemas.microsoft.com/office/drawing/2014/main" id="{A09D215C-DCA7-4C75-B836-593357CCB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095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86" name="Picture 32">
          <a:extLst>
            <a:ext uri="{FF2B5EF4-FFF2-40B4-BE49-F238E27FC236}">
              <a16:creationId xmlns:a16="http://schemas.microsoft.com/office/drawing/2014/main" id="{87358EFA-212F-4873-8CDE-C5F6544B0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766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87" name="Picture 32">
          <a:extLst>
            <a:ext uri="{FF2B5EF4-FFF2-40B4-BE49-F238E27FC236}">
              <a16:creationId xmlns:a16="http://schemas.microsoft.com/office/drawing/2014/main" id="{A61BD85D-8DBF-424C-8365-8A1A39D24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766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88" name="Picture 32">
          <a:extLst>
            <a:ext uri="{FF2B5EF4-FFF2-40B4-BE49-F238E27FC236}">
              <a16:creationId xmlns:a16="http://schemas.microsoft.com/office/drawing/2014/main" id="{2835FFAA-CD2E-4220-8BF2-56F015ABF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766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89" name="Picture 32">
          <a:extLst>
            <a:ext uri="{FF2B5EF4-FFF2-40B4-BE49-F238E27FC236}">
              <a16:creationId xmlns:a16="http://schemas.microsoft.com/office/drawing/2014/main" id="{5E6C2A1D-D0F6-43AD-9263-BB2A83AB2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766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90" name="Picture 32">
          <a:extLst>
            <a:ext uri="{FF2B5EF4-FFF2-40B4-BE49-F238E27FC236}">
              <a16:creationId xmlns:a16="http://schemas.microsoft.com/office/drawing/2014/main" id="{0FC928DA-BCCD-42B4-B589-920C3DEBF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91" name="Picture 32">
          <a:extLst>
            <a:ext uri="{FF2B5EF4-FFF2-40B4-BE49-F238E27FC236}">
              <a16:creationId xmlns:a16="http://schemas.microsoft.com/office/drawing/2014/main" id="{C509CB78-CF27-4862-96BE-B6A1BAE41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92" name="Picture 32">
          <a:extLst>
            <a:ext uri="{FF2B5EF4-FFF2-40B4-BE49-F238E27FC236}">
              <a16:creationId xmlns:a16="http://schemas.microsoft.com/office/drawing/2014/main" id="{C83E433B-AE61-47A3-B66D-BFF5C2333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93" name="Picture 32">
          <a:extLst>
            <a:ext uri="{FF2B5EF4-FFF2-40B4-BE49-F238E27FC236}">
              <a16:creationId xmlns:a16="http://schemas.microsoft.com/office/drawing/2014/main" id="{4267FD46-F365-46FF-B12A-41B0E32BE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6</xdr:col>
      <xdr:colOff>362330</xdr:colOff>
      <xdr:row>1</xdr:row>
      <xdr:rowOff>1143</xdr:rowOff>
    </xdr:to>
    <xdr:pic>
      <xdr:nvPicPr>
        <xdr:cNvPr id="94" name="Picture 32">
          <a:extLst>
            <a:ext uri="{FF2B5EF4-FFF2-40B4-BE49-F238E27FC236}">
              <a16:creationId xmlns:a16="http://schemas.microsoft.com/office/drawing/2014/main" id="{46A957D2-3F5C-4480-9833-558197C90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4391020" y="190500"/>
          <a:ext cx="1181485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95" name="Picture 32">
          <a:extLst>
            <a:ext uri="{FF2B5EF4-FFF2-40B4-BE49-F238E27FC236}">
              <a16:creationId xmlns:a16="http://schemas.microsoft.com/office/drawing/2014/main" id="{2C996DA7-4D08-4926-BD89-31BD9EE62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96" name="Picture 32">
          <a:extLst>
            <a:ext uri="{FF2B5EF4-FFF2-40B4-BE49-F238E27FC236}">
              <a16:creationId xmlns:a16="http://schemas.microsoft.com/office/drawing/2014/main" id="{8DEB2444-3D0B-49D5-B194-1A5DA3C27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97" name="Picture 32">
          <a:extLst>
            <a:ext uri="{FF2B5EF4-FFF2-40B4-BE49-F238E27FC236}">
              <a16:creationId xmlns:a16="http://schemas.microsoft.com/office/drawing/2014/main" id="{27B4308C-F682-4DA7-9EFF-D15505537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98" name="Picture 32">
          <a:extLst>
            <a:ext uri="{FF2B5EF4-FFF2-40B4-BE49-F238E27FC236}">
              <a16:creationId xmlns:a16="http://schemas.microsoft.com/office/drawing/2014/main" id="{702E7AF4-9756-4082-AF64-3BAC3ED2E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99" name="Picture 32">
          <a:extLst>
            <a:ext uri="{FF2B5EF4-FFF2-40B4-BE49-F238E27FC236}">
              <a16:creationId xmlns:a16="http://schemas.microsoft.com/office/drawing/2014/main" id="{C0764B40-1ED1-403F-8CF8-D9D023A11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100" name="Picture 32">
          <a:extLst>
            <a:ext uri="{FF2B5EF4-FFF2-40B4-BE49-F238E27FC236}">
              <a16:creationId xmlns:a16="http://schemas.microsoft.com/office/drawing/2014/main" id="{A15E3670-2819-4041-879E-EF86C8CC1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101" name="Picture 32">
          <a:extLst>
            <a:ext uri="{FF2B5EF4-FFF2-40B4-BE49-F238E27FC236}">
              <a16:creationId xmlns:a16="http://schemas.microsoft.com/office/drawing/2014/main" id="{DE79C5A7-21FB-4480-8A02-CC6B7464D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102" name="Picture 32">
          <a:extLst>
            <a:ext uri="{FF2B5EF4-FFF2-40B4-BE49-F238E27FC236}">
              <a16:creationId xmlns:a16="http://schemas.microsoft.com/office/drawing/2014/main" id="{74BE77F5-8579-4638-A9FE-B806F7A89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03" name="Picture 32">
          <a:extLst>
            <a:ext uri="{FF2B5EF4-FFF2-40B4-BE49-F238E27FC236}">
              <a16:creationId xmlns:a16="http://schemas.microsoft.com/office/drawing/2014/main" id="{F63C440D-A222-44A1-8778-B645A90CB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766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04" name="Picture 32">
          <a:extLst>
            <a:ext uri="{FF2B5EF4-FFF2-40B4-BE49-F238E27FC236}">
              <a16:creationId xmlns:a16="http://schemas.microsoft.com/office/drawing/2014/main" id="{4618A220-9671-43F3-959E-A0E7E49E5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766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05" name="Picture 32">
          <a:extLst>
            <a:ext uri="{FF2B5EF4-FFF2-40B4-BE49-F238E27FC236}">
              <a16:creationId xmlns:a16="http://schemas.microsoft.com/office/drawing/2014/main" id="{D7EEACF6-F93A-4E6A-AEFA-5A9F1712B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766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06" name="Picture 32">
          <a:extLst>
            <a:ext uri="{FF2B5EF4-FFF2-40B4-BE49-F238E27FC236}">
              <a16:creationId xmlns:a16="http://schemas.microsoft.com/office/drawing/2014/main" id="{34272478-7846-4FA3-AD43-F6669556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766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07" name="Picture 32">
          <a:extLst>
            <a:ext uri="{FF2B5EF4-FFF2-40B4-BE49-F238E27FC236}">
              <a16:creationId xmlns:a16="http://schemas.microsoft.com/office/drawing/2014/main" id="{2938F662-9E03-4CDB-BE5B-8E6A58A2F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08" name="Picture 32">
          <a:extLst>
            <a:ext uri="{FF2B5EF4-FFF2-40B4-BE49-F238E27FC236}">
              <a16:creationId xmlns:a16="http://schemas.microsoft.com/office/drawing/2014/main" id="{E060FA52-1F5F-4598-B996-39A2B0F9A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09" name="Picture 32">
          <a:extLst>
            <a:ext uri="{FF2B5EF4-FFF2-40B4-BE49-F238E27FC236}">
              <a16:creationId xmlns:a16="http://schemas.microsoft.com/office/drawing/2014/main" id="{175C7882-9A8B-4522-807C-A72EA167C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10" name="Picture 32">
          <a:extLst>
            <a:ext uri="{FF2B5EF4-FFF2-40B4-BE49-F238E27FC236}">
              <a16:creationId xmlns:a16="http://schemas.microsoft.com/office/drawing/2014/main" id="{5B25F7D8-5D24-4D3D-90BB-775326CC0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6</xdr:col>
      <xdr:colOff>371855</xdr:colOff>
      <xdr:row>1</xdr:row>
      <xdr:rowOff>1143</xdr:rowOff>
    </xdr:to>
    <xdr:pic>
      <xdr:nvPicPr>
        <xdr:cNvPr id="111" name="Picture 32">
          <a:extLst>
            <a:ext uri="{FF2B5EF4-FFF2-40B4-BE49-F238E27FC236}">
              <a16:creationId xmlns:a16="http://schemas.microsoft.com/office/drawing/2014/main" id="{2C295132-6CB5-4311-A583-75695204E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4391020" y="190500"/>
          <a:ext cx="1191010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12" name="Picture 32">
          <a:extLst>
            <a:ext uri="{FF2B5EF4-FFF2-40B4-BE49-F238E27FC236}">
              <a16:creationId xmlns:a16="http://schemas.microsoft.com/office/drawing/2014/main" id="{DF737C50-B5C0-407D-9910-1BED4F764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13" name="Picture 32">
          <a:extLst>
            <a:ext uri="{FF2B5EF4-FFF2-40B4-BE49-F238E27FC236}">
              <a16:creationId xmlns:a16="http://schemas.microsoft.com/office/drawing/2014/main" id="{872E4418-6DB5-4E50-85DB-A9CE0DD8B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14" name="Picture 32">
          <a:extLst>
            <a:ext uri="{FF2B5EF4-FFF2-40B4-BE49-F238E27FC236}">
              <a16:creationId xmlns:a16="http://schemas.microsoft.com/office/drawing/2014/main" id="{1B1DBE98-985F-4E83-A9D7-A01E83FED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15" name="Picture 32">
          <a:extLst>
            <a:ext uri="{FF2B5EF4-FFF2-40B4-BE49-F238E27FC236}">
              <a16:creationId xmlns:a16="http://schemas.microsoft.com/office/drawing/2014/main" id="{A0D25589-0FC4-4967-B1A2-43595CD13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116" name="Picture 32">
          <a:extLst>
            <a:ext uri="{FF2B5EF4-FFF2-40B4-BE49-F238E27FC236}">
              <a16:creationId xmlns:a16="http://schemas.microsoft.com/office/drawing/2014/main" id="{DC3516B3-DB65-40A5-99B7-1D597ABA5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117" name="Picture 32">
          <a:extLst>
            <a:ext uri="{FF2B5EF4-FFF2-40B4-BE49-F238E27FC236}">
              <a16:creationId xmlns:a16="http://schemas.microsoft.com/office/drawing/2014/main" id="{96CB6CE9-D68B-47E8-AF6A-CA0C82E15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118" name="Picture 32">
          <a:extLst>
            <a:ext uri="{FF2B5EF4-FFF2-40B4-BE49-F238E27FC236}">
              <a16:creationId xmlns:a16="http://schemas.microsoft.com/office/drawing/2014/main" id="{3D88A50D-C376-475D-BEF3-89E9BF132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119" name="Picture 32">
          <a:extLst>
            <a:ext uri="{FF2B5EF4-FFF2-40B4-BE49-F238E27FC236}">
              <a16:creationId xmlns:a16="http://schemas.microsoft.com/office/drawing/2014/main" id="{AA7F7E78-B790-4401-93A3-E9A203A03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20" name="Picture 32">
          <a:extLst>
            <a:ext uri="{FF2B5EF4-FFF2-40B4-BE49-F238E27FC236}">
              <a16:creationId xmlns:a16="http://schemas.microsoft.com/office/drawing/2014/main" id="{671D493E-9462-42CD-AFB7-C2C96A530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766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21" name="Picture 32">
          <a:extLst>
            <a:ext uri="{FF2B5EF4-FFF2-40B4-BE49-F238E27FC236}">
              <a16:creationId xmlns:a16="http://schemas.microsoft.com/office/drawing/2014/main" id="{12DDD54A-C698-4CA1-AAEF-11ACEDFF8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766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22" name="Picture 32">
          <a:extLst>
            <a:ext uri="{FF2B5EF4-FFF2-40B4-BE49-F238E27FC236}">
              <a16:creationId xmlns:a16="http://schemas.microsoft.com/office/drawing/2014/main" id="{3561F0A9-F06B-43B5-B6A3-D5E73776B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766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23" name="Picture 32">
          <a:extLst>
            <a:ext uri="{FF2B5EF4-FFF2-40B4-BE49-F238E27FC236}">
              <a16:creationId xmlns:a16="http://schemas.microsoft.com/office/drawing/2014/main" id="{8670D7BA-05FC-47E4-80A5-C3AFDD052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766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24" name="Picture 32">
          <a:extLst>
            <a:ext uri="{FF2B5EF4-FFF2-40B4-BE49-F238E27FC236}">
              <a16:creationId xmlns:a16="http://schemas.microsoft.com/office/drawing/2014/main" id="{49C451BB-A546-413D-B110-901D43AE3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25" name="Picture 32">
          <a:extLst>
            <a:ext uri="{FF2B5EF4-FFF2-40B4-BE49-F238E27FC236}">
              <a16:creationId xmlns:a16="http://schemas.microsoft.com/office/drawing/2014/main" id="{A5E4C31B-4445-4E15-96F8-E4E97A682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26" name="Picture 32">
          <a:extLst>
            <a:ext uri="{FF2B5EF4-FFF2-40B4-BE49-F238E27FC236}">
              <a16:creationId xmlns:a16="http://schemas.microsoft.com/office/drawing/2014/main" id="{8739EF63-1D34-4D8A-9F32-5E09F2FE7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27" name="Picture 32">
          <a:extLst>
            <a:ext uri="{FF2B5EF4-FFF2-40B4-BE49-F238E27FC236}">
              <a16:creationId xmlns:a16="http://schemas.microsoft.com/office/drawing/2014/main" id="{88DBD7B3-3ECA-4188-8591-B621F4F93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6</xdr:col>
      <xdr:colOff>38480</xdr:colOff>
      <xdr:row>1</xdr:row>
      <xdr:rowOff>1143</xdr:rowOff>
    </xdr:to>
    <xdr:pic>
      <xdr:nvPicPr>
        <xdr:cNvPr id="128" name="Picture 32">
          <a:extLst>
            <a:ext uri="{FF2B5EF4-FFF2-40B4-BE49-F238E27FC236}">
              <a16:creationId xmlns:a16="http://schemas.microsoft.com/office/drawing/2014/main" id="{C2FEEAFE-5886-487B-8123-B86E9AA8C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4391020" y="190500"/>
          <a:ext cx="857635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29" name="Picture 32">
          <a:extLst>
            <a:ext uri="{FF2B5EF4-FFF2-40B4-BE49-F238E27FC236}">
              <a16:creationId xmlns:a16="http://schemas.microsoft.com/office/drawing/2014/main" id="{DA5CD0D2-E12D-465A-A35A-5EC409E6D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30" name="Picture 32">
          <a:extLst>
            <a:ext uri="{FF2B5EF4-FFF2-40B4-BE49-F238E27FC236}">
              <a16:creationId xmlns:a16="http://schemas.microsoft.com/office/drawing/2014/main" id="{B59F558D-F761-441C-81D6-E88F6D710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31" name="Picture 32">
          <a:extLst>
            <a:ext uri="{FF2B5EF4-FFF2-40B4-BE49-F238E27FC236}">
              <a16:creationId xmlns:a16="http://schemas.microsoft.com/office/drawing/2014/main" id="{1A9E72DA-1416-45C7-93D0-C0030F884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32" name="Picture 32">
          <a:extLst>
            <a:ext uri="{FF2B5EF4-FFF2-40B4-BE49-F238E27FC236}">
              <a16:creationId xmlns:a16="http://schemas.microsoft.com/office/drawing/2014/main" id="{BEFEABFE-1E53-40C7-B1D5-9839EE63E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133" name="Picture 32">
          <a:extLst>
            <a:ext uri="{FF2B5EF4-FFF2-40B4-BE49-F238E27FC236}">
              <a16:creationId xmlns:a16="http://schemas.microsoft.com/office/drawing/2014/main" id="{1D75504B-F1F1-4579-9ACC-FB9EC70E0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134" name="Picture 32">
          <a:extLst>
            <a:ext uri="{FF2B5EF4-FFF2-40B4-BE49-F238E27FC236}">
              <a16:creationId xmlns:a16="http://schemas.microsoft.com/office/drawing/2014/main" id="{5F1E00BB-9E2E-4F5C-83E2-FEC6D90C2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135" name="Picture 32">
          <a:extLst>
            <a:ext uri="{FF2B5EF4-FFF2-40B4-BE49-F238E27FC236}">
              <a16:creationId xmlns:a16="http://schemas.microsoft.com/office/drawing/2014/main" id="{3267B75C-5E85-4854-9EFD-4BE7B2646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136" name="Picture 32">
          <a:extLst>
            <a:ext uri="{FF2B5EF4-FFF2-40B4-BE49-F238E27FC236}">
              <a16:creationId xmlns:a16="http://schemas.microsoft.com/office/drawing/2014/main" id="{A169AA0B-9492-4973-9972-04F99D2CB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571500</xdr:colOff>
      <xdr:row>2</xdr:row>
      <xdr:rowOff>9525</xdr:rowOff>
    </xdr:from>
    <xdr:to>
      <xdr:col>5</xdr:col>
      <xdr:colOff>457200</xdr:colOff>
      <xdr:row>6</xdr:row>
      <xdr:rowOff>190500</xdr:rowOff>
    </xdr:to>
    <xdr:pic>
      <xdr:nvPicPr>
        <xdr:cNvPr id="137" name="Imagen 136" descr="Un dibujo animado&#10;&#10;Descripción generada automáticamente con confianza baja">
          <a:extLst>
            <a:ext uri="{FF2B5EF4-FFF2-40B4-BE49-F238E27FC236}">
              <a16:creationId xmlns:a16="http://schemas.microsoft.com/office/drawing/2014/main" id="{85AD5AB0-1CCE-4CC8-A214-3611F9C6BE61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484" t="-7430" r="-12825" b="-12825"/>
        <a:stretch/>
      </xdr:blipFill>
      <xdr:spPr bwMode="auto">
        <a:xfrm>
          <a:off x="2038350" y="390525"/>
          <a:ext cx="2809875" cy="990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D484BD4-2F76-4296-A384-165FBBD56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34882D06-625A-4105-A451-B6862C10E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B883B683-090E-4D77-A05F-7ADAC2B22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4CFA9644-B79C-4081-87FC-B61D38CD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0</xdr:row>
      <xdr:rowOff>0</xdr:rowOff>
    </xdr:from>
    <xdr:to>
      <xdr:col>1</xdr:col>
      <xdr:colOff>200017</xdr:colOff>
      <xdr:row>0</xdr:row>
      <xdr:rowOff>2667</xdr:rowOff>
    </xdr:to>
    <xdr:pic>
      <xdr:nvPicPr>
        <xdr:cNvPr id="6" name="Picture 32">
          <a:extLst>
            <a:ext uri="{FF2B5EF4-FFF2-40B4-BE49-F238E27FC236}">
              <a16:creationId xmlns:a16="http://schemas.microsoft.com/office/drawing/2014/main" id="{59E7990C-BBE9-4845-B44F-B0DA86ACA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095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0</xdr:row>
      <xdr:rowOff>0</xdr:rowOff>
    </xdr:from>
    <xdr:to>
      <xdr:col>1</xdr:col>
      <xdr:colOff>200017</xdr:colOff>
      <xdr:row>0</xdr:row>
      <xdr:rowOff>2667</xdr:rowOff>
    </xdr:to>
    <xdr:pic>
      <xdr:nvPicPr>
        <xdr:cNvPr id="7" name="Picture 32">
          <a:extLst>
            <a:ext uri="{FF2B5EF4-FFF2-40B4-BE49-F238E27FC236}">
              <a16:creationId xmlns:a16="http://schemas.microsoft.com/office/drawing/2014/main" id="{B4CF87AD-B7A8-41BD-8C27-E7A0E876A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095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0</xdr:row>
      <xdr:rowOff>0</xdr:rowOff>
    </xdr:from>
    <xdr:to>
      <xdr:col>1</xdr:col>
      <xdr:colOff>200017</xdr:colOff>
      <xdr:row>0</xdr:row>
      <xdr:rowOff>2667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EBA7523D-67B8-47CE-88CF-882439E30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095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790571</xdr:colOff>
      <xdr:row>0</xdr:row>
      <xdr:rowOff>0</xdr:rowOff>
    </xdr:from>
    <xdr:to>
      <xdr:col>5</xdr:col>
      <xdr:colOff>200017</xdr:colOff>
      <xdr:row>0</xdr:row>
      <xdr:rowOff>2667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5FE56F6-8553-41BA-A899-5E53C52CD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5343521" y="2924175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10" name="Picture 32">
          <a:extLst>
            <a:ext uri="{FF2B5EF4-FFF2-40B4-BE49-F238E27FC236}">
              <a16:creationId xmlns:a16="http://schemas.microsoft.com/office/drawing/2014/main" id="{2ABE2F7B-326B-419E-BDEB-2823EE914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11" name="Picture 32">
          <a:extLst>
            <a:ext uri="{FF2B5EF4-FFF2-40B4-BE49-F238E27FC236}">
              <a16:creationId xmlns:a16="http://schemas.microsoft.com/office/drawing/2014/main" id="{C9F17724-EDF9-4EAC-82D6-1A6124B3A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12" name="Picture 32">
          <a:extLst>
            <a:ext uri="{FF2B5EF4-FFF2-40B4-BE49-F238E27FC236}">
              <a16:creationId xmlns:a16="http://schemas.microsoft.com/office/drawing/2014/main" id="{A93EDFC6-44A7-4FD7-AF3E-9CC74447A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05FEBB4D-58C4-4BD6-BE0E-A395C426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4" name="Picture 32">
          <a:extLst>
            <a:ext uri="{FF2B5EF4-FFF2-40B4-BE49-F238E27FC236}">
              <a16:creationId xmlns:a16="http://schemas.microsoft.com/office/drawing/2014/main" id="{50ACA39F-C742-40D5-808D-ABBAAF4FF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308B26E9-095F-455B-AFF1-F8EE6A120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37980E80-3CFB-475A-82F2-B47748459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id="{231AED06-461F-4800-863F-A503720B4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0</xdr:rowOff>
    </xdr:from>
    <xdr:to>
      <xdr:col>6</xdr:col>
      <xdr:colOff>419480</xdr:colOff>
      <xdr:row>0</xdr:row>
      <xdr:rowOff>1143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A8B27B40-6C65-4C43-8B8A-931F61A0B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448295" y="0"/>
          <a:ext cx="1181485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9" name="Picture 32">
          <a:extLst>
            <a:ext uri="{FF2B5EF4-FFF2-40B4-BE49-F238E27FC236}">
              <a16:creationId xmlns:a16="http://schemas.microsoft.com/office/drawing/2014/main" id="{43F9DDD6-E076-4F5B-B91B-4434A3F52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20" name="Picture 32">
          <a:extLst>
            <a:ext uri="{FF2B5EF4-FFF2-40B4-BE49-F238E27FC236}">
              <a16:creationId xmlns:a16="http://schemas.microsoft.com/office/drawing/2014/main" id="{1B80D330-B727-4F72-A983-0EF59D560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21" name="Picture 32">
          <a:extLst>
            <a:ext uri="{FF2B5EF4-FFF2-40B4-BE49-F238E27FC236}">
              <a16:creationId xmlns:a16="http://schemas.microsoft.com/office/drawing/2014/main" id="{A28DE804-E5AA-40C9-ABB6-347C5B507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22" name="Picture 32">
          <a:extLst>
            <a:ext uri="{FF2B5EF4-FFF2-40B4-BE49-F238E27FC236}">
              <a16:creationId xmlns:a16="http://schemas.microsoft.com/office/drawing/2014/main" id="{C1065186-D04F-4B6A-826A-833B44535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3" name="Picture 32">
          <a:extLst>
            <a:ext uri="{FF2B5EF4-FFF2-40B4-BE49-F238E27FC236}">
              <a16:creationId xmlns:a16="http://schemas.microsoft.com/office/drawing/2014/main" id="{42A4E9CC-E772-4A90-993B-2405A1574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4" name="Picture 32">
          <a:extLst>
            <a:ext uri="{FF2B5EF4-FFF2-40B4-BE49-F238E27FC236}">
              <a16:creationId xmlns:a16="http://schemas.microsoft.com/office/drawing/2014/main" id="{B93367DE-3E99-44DE-96BC-8BAD6B43E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5" name="Picture 32">
          <a:extLst>
            <a:ext uri="{FF2B5EF4-FFF2-40B4-BE49-F238E27FC236}">
              <a16:creationId xmlns:a16="http://schemas.microsoft.com/office/drawing/2014/main" id="{4FB28601-2000-4F68-AE8C-6EE7409AD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6" name="Picture 32">
          <a:extLst>
            <a:ext uri="{FF2B5EF4-FFF2-40B4-BE49-F238E27FC236}">
              <a16:creationId xmlns:a16="http://schemas.microsoft.com/office/drawing/2014/main" id="{D60B08BB-5600-4CFA-986E-84B533ECC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27" name="Picture 32">
          <a:extLst>
            <a:ext uri="{FF2B5EF4-FFF2-40B4-BE49-F238E27FC236}">
              <a16:creationId xmlns:a16="http://schemas.microsoft.com/office/drawing/2014/main" id="{1D2ED07D-8B8A-4EA2-9D4E-520BD9D43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28" name="Picture 32">
          <a:extLst>
            <a:ext uri="{FF2B5EF4-FFF2-40B4-BE49-F238E27FC236}">
              <a16:creationId xmlns:a16="http://schemas.microsoft.com/office/drawing/2014/main" id="{DE663F31-2194-45D6-B8FB-9423EEA78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29" name="Picture 32">
          <a:extLst>
            <a:ext uri="{FF2B5EF4-FFF2-40B4-BE49-F238E27FC236}">
              <a16:creationId xmlns:a16="http://schemas.microsoft.com/office/drawing/2014/main" id="{1E60C896-466C-4159-A662-557E0EF53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30" name="Picture 32">
          <a:extLst>
            <a:ext uri="{FF2B5EF4-FFF2-40B4-BE49-F238E27FC236}">
              <a16:creationId xmlns:a16="http://schemas.microsoft.com/office/drawing/2014/main" id="{9B006867-4560-4CB8-82CA-6A457E80A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1" name="Picture 32">
          <a:extLst>
            <a:ext uri="{FF2B5EF4-FFF2-40B4-BE49-F238E27FC236}">
              <a16:creationId xmlns:a16="http://schemas.microsoft.com/office/drawing/2014/main" id="{A0B464E4-7CD8-4CA7-878D-EEBD0AB97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2" name="Picture 32">
          <a:extLst>
            <a:ext uri="{FF2B5EF4-FFF2-40B4-BE49-F238E27FC236}">
              <a16:creationId xmlns:a16="http://schemas.microsoft.com/office/drawing/2014/main" id="{800DD8FD-B18E-4A46-AD68-12C72C420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DEDF2A71-A4BF-47B5-A85B-6E5CC8F22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4" name="Picture 32">
          <a:extLst>
            <a:ext uri="{FF2B5EF4-FFF2-40B4-BE49-F238E27FC236}">
              <a16:creationId xmlns:a16="http://schemas.microsoft.com/office/drawing/2014/main" id="{B1646E9D-7397-4F01-80CF-4C47410A4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0</xdr:rowOff>
    </xdr:from>
    <xdr:to>
      <xdr:col>6</xdr:col>
      <xdr:colOff>429005</xdr:colOff>
      <xdr:row>0</xdr:row>
      <xdr:rowOff>1143</xdr:rowOff>
    </xdr:to>
    <xdr:pic>
      <xdr:nvPicPr>
        <xdr:cNvPr id="35" name="Picture 32">
          <a:extLst>
            <a:ext uri="{FF2B5EF4-FFF2-40B4-BE49-F238E27FC236}">
              <a16:creationId xmlns:a16="http://schemas.microsoft.com/office/drawing/2014/main" id="{30B39141-1A86-4316-AACC-E52A4F80D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448295" y="0"/>
          <a:ext cx="1191010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6" name="Picture 32">
          <a:extLst>
            <a:ext uri="{FF2B5EF4-FFF2-40B4-BE49-F238E27FC236}">
              <a16:creationId xmlns:a16="http://schemas.microsoft.com/office/drawing/2014/main" id="{48492A72-CAED-4F6C-9050-5AB0B2B7C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7" name="Picture 32">
          <a:extLst>
            <a:ext uri="{FF2B5EF4-FFF2-40B4-BE49-F238E27FC236}">
              <a16:creationId xmlns:a16="http://schemas.microsoft.com/office/drawing/2014/main" id="{44792293-6E02-4E91-8157-8120AE4AA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8" name="Picture 32">
          <a:extLst>
            <a:ext uri="{FF2B5EF4-FFF2-40B4-BE49-F238E27FC236}">
              <a16:creationId xmlns:a16="http://schemas.microsoft.com/office/drawing/2014/main" id="{97016A4F-257A-4528-887E-989FE583F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9" name="Picture 32">
          <a:extLst>
            <a:ext uri="{FF2B5EF4-FFF2-40B4-BE49-F238E27FC236}">
              <a16:creationId xmlns:a16="http://schemas.microsoft.com/office/drawing/2014/main" id="{3B5256C1-448F-4A0A-A49A-17345A16C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40" name="Picture 32">
          <a:extLst>
            <a:ext uri="{FF2B5EF4-FFF2-40B4-BE49-F238E27FC236}">
              <a16:creationId xmlns:a16="http://schemas.microsoft.com/office/drawing/2014/main" id="{154B5843-F26D-427A-859D-5875B47A7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41" name="Picture 32">
          <a:extLst>
            <a:ext uri="{FF2B5EF4-FFF2-40B4-BE49-F238E27FC236}">
              <a16:creationId xmlns:a16="http://schemas.microsoft.com/office/drawing/2014/main" id="{0BA03DF9-7462-452F-96CB-93C56C557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42" name="Picture 32">
          <a:extLst>
            <a:ext uri="{FF2B5EF4-FFF2-40B4-BE49-F238E27FC236}">
              <a16:creationId xmlns:a16="http://schemas.microsoft.com/office/drawing/2014/main" id="{E5FE37A1-40BB-4135-9CB2-C8D9A4C66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43" name="Picture 32">
          <a:extLst>
            <a:ext uri="{FF2B5EF4-FFF2-40B4-BE49-F238E27FC236}">
              <a16:creationId xmlns:a16="http://schemas.microsoft.com/office/drawing/2014/main" id="{9FEA4B27-E775-41A6-9C71-866E44F66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44" name="Picture 32">
          <a:extLst>
            <a:ext uri="{FF2B5EF4-FFF2-40B4-BE49-F238E27FC236}">
              <a16:creationId xmlns:a16="http://schemas.microsoft.com/office/drawing/2014/main" id="{5F17E297-11CF-4334-B628-EE48AA8E9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45" name="Picture 32">
          <a:extLst>
            <a:ext uri="{FF2B5EF4-FFF2-40B4-BE49-F238E27FC236}">
              <a16:creationId xmlns:a16="http://schemas.microsoft.com/office/drawing/2014/main" id="{8030C6D1-E628-4A88-9839-0907801E1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46" name="Picture 32">
          <a:extLst>
            <a:ext uri="{FF2B5EF4-FFF2-40B4-BE49-F238E27FC236}">
              <a16:creationId xmlns:a16="http://schemas.microsoft.com/office/drawing/2014/main" id="{74162A47-F3A7-4275-A07D-A64D3802A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47" name="Picture 32">
          <a:extLst>
            <a:ext uri="{FF2B5EF4-FFF2-40B4-BE49-F238E27FC236}">
              <a16:creationId xmlns:a16="http://schemas.microsoft.com/office/drawing/2014/main" id="{9108E377-CA4A-4C71-AF6F-113CCF3CF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48" name="Picture 32">
          <a:extLst>
            <a:ext uri="{FF2B5EF4-FFF2-40B4-BE49-F238E27FC236}">
              <a16:creationId xmlns:a16="http://schemas.microsoft.com/office/drawing/2014/main" id="{25EE4198-8026-4D27-A7F9-0D078DB92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49" name="Picture 32">
          <a:extLst>
            <a:ext uri="{FF2B5EF4-FFF2-40B4-BE49-F238E27FC236}">
              <a16:creationId xmlns:a16="http://schemas.microsoft.com/office/drawing/2014/main" id="{5BE761B8-576C-4EE8-ABF4-DC7A1A166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50" name="Picture 32">
          <a:extLst>
            <a:ext uri="{FF2B5EF4-FFF2-40B4-BE49-F238E27FC236}">
              <a16:creationId xmlns:a16="http://schemas.microsoft.com/office/drawing/2014/main" id="{68FBBB47-93C8-4379-818C-686AB7163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51" name="Picture 32">
          <a:extLst>
            <a:ext uri="{FF2B5EF4-FFF2-40B4-BE49-F238E27FC236}">
              <a16:creationId xmlns:a16="http://schemas.microsoft.com/office/drawing/2014/main" id="{EF0AF0F8-5A67-4B89-B219-B3D8EBB91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0</xdr:rowOff>
    </xdr:from>
    <xdr:to>
      <xdr:col>6</xdr:col>
      <xdr:colOff>95630</xdr:colOff>
      <xdr:row>0</xdr:row>
      <xdr:rowOff>1143</xdr:rowOff>
    </xdr:to>
    <xdr:pic>
      <xdr:nvPicPr>
        <xdr:cNvPr id="52" name="Picture 32">
          <a:extLst>
            <a:ext uri="{FF2B5EF4-FFF2-40B4-BE49-F238E27FC236}">
              <a16:creationId xmlns:a16="http://schemas.microsoft.com/office/drawing/2014/main" id="{AECAF649-9F83-453B-BFA4-C57F4DCA0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448295" y="0"/>
          <a:ext cx="857635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53" name="Picture 32">
          <a:extLst>
            <a:ext uri="{FF2B5EF4-FFF2-40B4-BE49-F238E27FC236}">
              <a16:creationId xmlns:a16="http://schemas.microsoft.com/office/drawing/2014/main" id="{8436352A-9365-4DA8-BA06-35DD60134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54" name="Picture 32">
          <a:extLst>
            <a:ext uri="{FF2B5EF4-FFF2-40B4-BE49-F238E27FC236}">
              <a16:creationId xmlns:a16="http://schemas.microsoft.com/office/drawing/2014/main" id="{B419CF92-5E02-46D4-81A9-6DB91EE4D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55" name="Picture 32">
          <a:extLst>
            <a:ext uri="{FF2B5EF4-FFF2-40B4-BE49-F238E27FC236}">
              <a16:creationId xmlns:a16="http://schemas.microsoft.com/office/drawing/2014/main" id="{7CF8A2C2-D787-48C9-8EA5-A0CF6A75A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56" name="Picture 32">
          <a:extLst>
            <a:ext uri="{FF2B5EF4-FFF2-40B4-BE49-F238E27FC236}">
              <a16:creationId xmlns:a16="http://schemas.microsoft.com/office/drawing/2014/main" id="{1D616E53-55D1-4D00-8B3C-CE45F89E7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57" name="Picture 32">
          <a:extLst>
            <a:ext uri="{FF2B5EF4-FFF2-40B4-BE49-F238E27FC236}">
              <a16:creationId xmlns:a16="http://schemas.microsoft.com/office/drawing/2014/main" id="{103B6A8B-05EB-4AAF-83CA-C351009C7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58" name="Picture 32">
          <a:extLst>
            <a:ext uri="{FF2B5EF4-FFF2-40B4-BE49-F238E27FC236}">
              <a16:creationId xmlns:a16="http://schemas.microsoft.com/office/drawing/2014/main" id="{498D6E2A-FF7C-46F2-B70C-9E323674D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59" name="Picture 32">
          <a:extLst>
            <a:ext uri="{FF2B5EF4-FFF2-40B4-BE49-F238E27FC236}">
              <a16:creationId xmlns:a16="http://schemas.microsoft.com/office/drawing/2014/main" id="{7C909526-EE4F-4BAE-84B1-763ECCA19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60" name="Picture 32">
          <a:extLst>
            <a:ext uri="{FF2B5EF4-FFF2-40B4-BE49-F238E27FC236}">
              <a16:creationId xmlns:a16="http://schemas.microsoft.com/office/drawing/2014/main" id="{B5245A2F-D1AB-40F2-BB35-F265CFD18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94592931-6F37-455E-A0DA-E194ADC08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790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6D5E7F7E-1858-43A8-A19B-4300C7340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790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EAAFA748-8688-48B9-8B66-FAD695EBC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790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E6269E64-E43D-4E47-AD42-5F379BA38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790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6" name="Picture 32">
          <a:extLst>
            <a:ext uri="{FF2B5EF4-FFF2-40B4-BE49-F238E27FC236}">
              <a16:creationId xmlns:a16="http://schemas.microsoft.com/office/drawing/2014/main" id="{2DD4CAB3-442A-49D5-9E6F-6002DB5B5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7" name="Picture 32">
          <a:extLst>
            <a:ext uri="{FF2B5EF4-FFF2-40B4-BE49-F238E27FC236}">
              <a16:creationId xmlns:a16="http://schemas.microsoft.com/office/drawing/2014/main" id="{B22CD526-CB82-4E24-8D84-B9AE5453C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EC041218-050D-45DA-A329-8F12770E6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8F9F1527-0AE8-49E3-A732-017583718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38100</xdr:rowOff>
    </xdr:from>
    <xdr:to>
      <xdr:col>6</xdr:col>
      <xdr:colOff>552068</xdr:colOff>
      <xdr:row>0</xdr:row>
      <xdr:rowOff>39243</xdr:rowOff>
    </xdr:to>
    <xdr:pic>
      <xdr:nvPicPr>
        <xdr:cNvPr id="10" name="Picture 32">
          <a:extLst>
            <a:ext uri="{FF2B5EF4-FFF2-40B4-BE49-F238E27FC236}">
              <a16:creationId xmlns:a16="http://schemas.microsoft.com/office/drawing/2014/main" id="{228A8E3B-0E9D-4887-B661-74C988B29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4781545" y="38100"/>
          <a:ext cx="1456948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1" name="Picture 32">
          <a:extLst>
            <a:ext uri="{FF2B5EF4-FFF2-40B4-BE49-F238E27FC236}">
              <a16:creationId xmlns:a16="http://schemas.microsoft.com/office/drawing/2014/main" id="{701BA0BF-9F23-4EED-95DD-C6859C5A6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2" name="Picture 32">
          <a:extLst>
            <a:ext uri="{FF2B5EF4-FFF2-40B4-BE49-F238E27FC236}">
              <a16:creationId xmlns:a16="http://schemas.microsoft.com/office/drawing/2014/main" id="{90D7FC90-A9AE-469E-BFAA-A590CF2E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B15C4256-4E0F-4FB0-BDBD-573A7F8AC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4" name="Picture 32">
          <a:extLst>
            <a:ext uri="{FF2B5EF4-FFF2-40B4-BE49-F238E27FC236}">
              <a16:creationId xmlns:a16="http://schemas.microsoft.com/office/drawing/2014/main" id="{3BCEE217-0FA7-47E0-8481-38990D43D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8BDF2C08-B492-4B98-8A27-429E16FAE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762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E1642915-135A-40AB-9AD4-FBA6498AA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762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id="{6D528538-64E0-4DEE-91AE-DF9ED939B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762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6D9D19F7-869E-46C6-995E-85C184C1C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762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495301</xdr:colOff>
      <xdr:row>1</xdr:row>
      <xdr:rowOff>76200</xdr:rowOff>
    </xdr:from>
    <xdr:to>
      <xdr:col>5</xdr:col>
      <xdr:colOff>276226</xdr:colOff>
      <xdr:row>5</xdr:row>
      <xdr:rowOff>142875</xdr:rowOff>
    </xdr:to>
    <xdr:pic>
      <xdr:nvPicPr>
        <xdr:cNvPr id="19" name="Imagen 18" descr="Un dibujo animado&#10;&#10;Descripción generada automáticamente con confianza baja">
          <a:extLst>
            <a:ext uri="{FF2B5EF4-FFF2-40B4-BE49-F238E27FC236}">
              <a16:creationId xmlns:a16="http://schemas.microsoft.com/office/drawing/2014/main" id="{0EC0DFBF-C566-441C-8ABC-08A15695560E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484" t="-7430" r="-12825" b="-12825"/>
        <a:stretch/>
      </xdr:blipFill>
      <xdr:spPr bwMode="auto">
        <a:xfrm>
          <a:off x="2085976" y="266700"/>
          <a:ext cx="2971800" cy="828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A486AE98-24E1-4F7B-82DC-AADB0D5E5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E828D8CD-64B5-4071-B2AA-6ABD2506A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E10C3B8E-58BC-4653-9238-460AE48A8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61D17536-78F5-4A0E-93BD-C76FB9E70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6" name="Picture 32">
          <a:extLst>
            <a:ext uri="{FF2B5EF4-FFF2-40B4-BE49-F238E27FC236}">
              <a16:creationId xmlns:a16="http://schemas.microsoft.com/office/drawing/2014/main" id="{A4E46805-1C9A-4878-873B-230ECEFB4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095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7" name="Picture 32">
          <a:extLst>
            <a:ext uri="{FF2B5EF4-FFF2-40B4-BE49-F238E27FC236}">
              <a16:creationId xmlns:a16="http://schemas.microsoft.com/office/drawing/2014/main" id="{26EBC662-C696-40B1-978E-9A42CFABB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095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2FC5A006-BABC-4774-8F86-978ED07F8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095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BF757B69-F959-447D-958D-C515E3F06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095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0" name="Picture 32">
          <a:extLst>
            <a:ext uri="{FF2B5EF4-FFF2-40B4-BE49-F238E27FC236}">
              <a16:creationId xmlns:a16="http://schemas.microsoft.com/office/drawing/2014/main" id="{CD3C7A06-72B5-4033-A97E-3D60C2A4F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289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1" name="Picture 32">
          <a:extLst>
            <a:ext uri="{FF2B5EF4-FFF2-40B4-BE49-F238E27FC236}">
              <a16:creationId xmlns:a16="http://schemas.microsoft.com/office/drawing/2014/main" id="{821FABFE-2B92-47F1-844A-B449E5D1D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289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2" name="Picture 32">
          <a:extLst>
            <a:ext uri="{FF2B5EF4-FFF2-40B4-BE49-F238E27FC236}">
              <a16:creationId xmlns:a16="http://schemas.microsoft.com/office/drawing/2014/main" id="{09AAFBD8-7016-4CD8-9926-D64062B44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289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81A7018A-47CD-4E61-893B-A3B43E335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289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4" name="Picture 32">
          <a:extLst>
            <a:ext uri="{FF2B5EF4-FFF2-40B4-BE49-F238E27FC236}">
              <a16:creationId xmlns:a16="http://schemas.microsoft.com/office/drawing/2014/main" id="{1F803C12-6AB0-4CC6-B024-19BE79984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287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19726091-DFA3-4F9D-B8AB-E9E4C0E48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287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75DB476F-AF5B-40E2-96BF-A1C5D561F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287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id="{B900515A-3C90-45DE-84BA-16DD072E5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287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6</xdr:col>
      <xdr:colOff>219455</xdr:colOff>
      <xdr:row>1</xdr:row>
      <xdr:rowOff>1143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6448CC81-5924-464E-B909-30816BA2A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4343395" y="190500"/>
          <a:ext cx="1181485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9" name="Picture 32">
          <a:extLst>
            <a:ext uri="{FF2B5EF4-FFF2-40B4-BE49-F238E27FC236}">
              <a16:creationId xmlns:a16="http://schemas.microsoft.com/office/drawing/2014/main" id="{C30BE25F-D5FF-46A0-B2CC-472010700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287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0" name="Picture 32">
          <a:extLst>
            <a:ext uri="{FF2B5EF4-FFF2-40B4-BE49-F238E27FC236}">
              <a16:creationId xmlns:a16="http://schemas.microsoft.com/office/drawing/2014/main" id="{12E4FBA8-5A16-4D38-B040-09EECBD31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287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1" name="Picture 32">
          <a:extLst>
            <a:ext uri="{FF2B5EF4-FFF2-40B4-BE49-F238E27FC236}">
              <a16:creationId xmlns:a16="http://schemas.microsoft.com/office/drawing/2014/main" id="{A7EBC181-122B-4DA6-9473-185306571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287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2" name="Picture 32">
          <a:extLst>
            <a:ext uri="{FF2B5EF4-FFF2-40B4-BE49-F238E27FC236}">
              <a16:creationId xmlns:a16="http://schemas.microsoft.com/office/drawing/2014/main" id="{3FF1A36B-FC8E-4AD2-B087-00776C566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287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3" name="Picture 32">
          <a:extLst>
            <a:ext uri="{FF2B5EF4-FFF2-40B4-BE49-F238E27FC236}">
              <a16:creationId xmlns:a16="http://schemas.microsoft.com/office/drawing/2014/main" id="{3C9C2FE6-92F5-4BD7-9717-B2FD32402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4" name="Picture 32">
          <a:extLst>
            <a:ext uri="{FF2B5EF4-FFF2-40B4-BE49-F238E27FC236}">
              <a16:creationId xmlns:a16="http://schemas.microsoft.com/office/drawing/2014/main" id="{A15B63EC-2E75-4A23-858E-2BBA912DB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5" name="Picture 32">
          <a:extLst>
            <a:ext uri="{FF2B5EF4-FFF2-40B4-BE49-F238E27FC236}">
              <a16:creationId xmlns:a16="http://schemas.microsoft.com/office/drawing/2014/main" id="{90AD071D-B501-43D3-8838-613E572BF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6" name="Picture 32">
          <a:extLst>
            <a:ext uri="{FF2B5EF4-FFF2-40B4-BE49-F238E27FC236}">
              <a16:creationId xmlns:a16="http://schemas.microsoft.com/office/drawing/2014/main" id="{97115825-89F8-4F31-A127-8A954E061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27" name="Picture 32">
          <a:extLst>
            <a:ext uri="{FF2B5EF4-FFF2-40B4-BE49-F238E27FC236}">
              <a16:creationId xmlns:a16="http://schemas.microsoft.com/office/drawing/2014/main" id="{648320A4-26D6-498C-A5EC-48A1146B5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289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28" name="Picture 32">
          <a:extLst>
            <a:ext uri="{FF2B5EF4-FFF2-40B4-BE49-F238E27FC236}">
              <a16:creationId xmlns:a16="http://schemas.microsoft.com/office/drawing/2014/main" id="{E025D062-5645-48DC-9306-5258D92E7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289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29" name="Picture 32">
          <a:extLst>
            <a:ext uri="{FF2B5EF4-FFF2-40B4-BE49-F238E27FC236}">
              <a16:creationId xmlns:a16="http://schemas.microsoft.com/office/drawing/2014/main" id="{986F7A0C-5F83-4CB9-A95E-788002D59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289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0" name="Picture 32">
          <a:extLst>
            <a:ext uri="{FF2B5EF4-FFF2-40B4-BE49-F238E27FC236}">
              <a16:creationId xmlns:a16="http://schemas.microsoft.com/office/drawing/2014/main" id="{425B0651-687A-4993-B0D4-1E30EFB45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289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1" name="Picture 32">
          <a:extLst>
            <a:ext uri="{FF2B5EF4-FFF2-40B4-BE49-F238E27FC236}">
              <a16:creationId xmlns:a16="http://schemas.microsoft.com/office/drawing/2014/main" id="{E58C4EBC-E5F1-4526-B0BB-AA6524390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287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2" name="Picture 32">
          <a:extLst>
            <a:ext uri="{FF2B5EF4-FFF2-40B4-BE49-F238E27FC236}">
              <a16:creationId xmlns:a16="http://schemas.microsoft.com/office/drawing/2014/main" id="{55A39B84-D7B6-4E20-9218-B19DEE9A5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287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19AAE80-5865-48CC-854B-2B63DAE1B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287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4" name="Picture 32">
          <a:extLst>
            <a:ext uri="{FF2B5EF4-FFF2-40B4-BE49-F238E27FC236}">
              <a16:creationId xmlns:a16="http://schemas.microsoft.com/office/drawing/2014/main" id="{91FBEBF5-C723-44E1-8718-FD423F304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287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6</xdr:col>
      <xdr:colOff>228980</xdr:colOff>
      <xdr:row>1</xdr:row>
      <xdr:rowOff>1143</xdr:rowOff>
    </xdr:to>
    <xdr:pic>
      <xdr:nvPicPr>
        <xdr:cNvPr id="35" name="Picture 32">
          <a:extLst>
            <a:ext uri="{FF2B5EF4-FFF2-40B4-BE49-F238E27FC236}">
              <a16:creationId xmlns:a16="http://schemas.microsoft.com/office/drawing/2014/main" id="{397D50EC-314A-4813-96E1-2B890E101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4343395" y="190500"/>
          <a:ext cx="1191010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6" name="Picture 32">
          <a:extLst>
            <a:ext uri="{FF2B5EF4-FFF2-40B4-BE49-F238E27FC236}">
              <a16:creationId xmlns:a16="http://schemas.microsoft.com/office/drawing/2014/main" id="{44922768-8FA3-46D1-BCBC-7886E072C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287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7" name="Picture 32">
          <a:extLst>
            <a:ext uri="{FF2B5EF4-FFF2-40B4-BE49-F238E27FC236}">
              <a16:creationId xmlns:a16="http://schemas.microsoft.com/office/drawing/2014/main" id="{B8A2C929-AE99-4FDC-A30B-DEC28B1D9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287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8" name="Picture 32">
          <a:extLst>
            <a:ext uri="{FF2B5EF4-FFF2-40B4-BE49-F238E27FC236}">
              <a16:creationId xmlns:a16="http://schemas.microsoft.com/office/drawing/2014/main" id="{DF6F9E50-F9DD-4CA5-ABD6-49A19DBC9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287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9" name="Picture 32">
          <a:extLst>
            <a:ext uri="{FF2B5EF4-FFF2-40B4-BE49-F238E27FC236}">
              <a16:creationId xmlns:a16="http://schemas.microsoft.com/office/drawing/2014/main" id="{25687FB4-57FA-4FE2-A728-AB73E366A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287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0" name="Picture 32">
          <a:extLst>
            <a:ext uri="{FF2B5EF4-FFF2-40B4-BE49-F238E27FC236}">
              <a16:creationId xmlns:a16="http://schemas.microsoft.com/office/drawing/2014/main" id="{2188D6BD-EDEB-42D8-9612-877D35252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1" name="Picture 32">
          <a:extLst>
            <a:ext uri="{FF2B5EF4-FFF2-40B4-BE49-F238E27FC236}">
              <a16:creationId xmlns:a16="http://schemas.microsoft.com/office/drawing/2014/main" id="{BC74CD23-620B-4419-8E7D-F554C7CC2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2" name="Picture 32">
          <a:extLst>
            <a:ext uri="{FF2B5EF4-FFF2-40B4-BE49-F238E27FC236}">
              <a16:creationId xmlns:a16="http://schemas.microsoft.com/office/drawing/2014/main" id="{501F5D96-0738-4D97-978A-ED0042900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3" name="Picture 32">
          <a:extLst>
            <a:ext uri="{FF2B5EF4-FFF2-40B4-BE49-F238E27FC236}">
              <a16:creationId xmlns:a16="http://schemas.microsoft.com/office/drawing/2014/main" id="{8E850208-6C3E-4FB2-B80E-1313D4573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44" name="Picture 32">
          <a:extLst>
            <a:ext uri="{FF2B5EF4-FFF2-40B4-BE49-F238E27FC236}">
              <a16:creationId xmlns:a16="http://schemas.microsoft.com/office/drawing/2014/main" id="{79603555-E166-46D8-BC25-7D9B2F93E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289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45" name="Picture 32">
          <a:extLst>
            <a:ext uri="{FF2B5EF4-FFF2-40B4-BE49-F238E27FC236}">
              <a16:creationId xmlns:a16="http://schemas.microsoft.com/office/drawing/2014/main" id="{D98B563A-6EB6-42E2-901E-2DAB9EA02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289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46" name="Picture 32">
          <a:extLst>
            <a:ext uri="{FF2B5EF4-FFF2-40B4-BE49-F238E27FC236}">
              <a16:creationId xmlns:a16="http://schemas.microsoft.com/office/drawing/2014/main" id="{43AC3878-1C76-49BE-9727-36E4A9C72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289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47" name="Picture 32">
          <a:extLst>
            <a:ext uri="{FF2B5EF4-FFF2-40B4-BE49-F238E27FC236}">
              <a16:creationId xmlns:a16="http://schemas.microsoft.com/office/drawing/2014/main" id="{0D0994C7-2D4E-45C6-B843-DD6A9F056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289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8" name="Picture 32">
          <a:extLst>
            <a:ext uri="{FF2B5EF4-FFF2-40B4-BE49-F238E27FC236}">
              <a16:creationId xmlns:a16="http://schemas.microsoft.com/office/drawing/2014/main" id="{A57404EB-14B9-4736-AC95-F11E53541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287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9" name="Picture 32">
          <a:extLst>
            <a:ext uri="{FF2B5EF4-FFF2-40B4-BE49-F238E27FC236}">
              <a16:creationId xmlns:a16="http://schemas.microsoft.com/office/drawing/2014/main" id="{185BC60B-97E3-42AB-A6CC-25DA98655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287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0" name="Picture 32">
          <a:extLst>
            <a:ext uri="{FF2B5EF4-FFF2-40B4-BE49-F238E27FC236}">
              <a16:creationId xmlns:a16="http://schemas.microsoft.com/office/drawing/2014/main" id="{D0980E29-5715-48CD-B5E3-D029C8AE4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287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1" name="Picture 32">
          <a:extLst>
            <a:ext uri="{FF2B5EF4-FFF2-40B4-BE49-F238E27FC236}">
              <a16:creationId xmlns:a16="http://schemas.microsoft.com/office/drawing/2014/main" id="{C2F1BEB5-9CBB-4DE3-86F4-4B1956BA6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287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5</xdr:col>
      <xdr:colOff>857630</xdr:colOff>
      <xdr:row>1</xdr:row>
      <xdr:rowOff>1143</xdr:rowOff>
    </xdr:to>
    <xdr:pic>
      <xdr:nvPicPr>
        <xdr:cNvPr id="52" name="Picture 32">
          <a:extLst>
            <a:ext uri="{FF2B5EF4-FFF2-40B4-BE49-F238E27FC236}">
              <a16:creationId xmlns:a16="http://schemas.microsoft.com/office/drawing/2014/main" id="{9E4F09D9-92D8-4666-9A91-FD8DA4386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4343395" y="190500"/>
          <a:ext cx="857635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3" name="Picture 32">
          <a:extLst>
            <a:ext uri="{FF2B5EF4-FFF2-40B4-BE49-F238E27FC236}">
              <a16:creationId xmlns:a16="http://schemas.microsoft.com/office/drawing/2014/main" id="{A8DC2520-1949-4F60-90BF-5343128CE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287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4" name="Picture 32">
          <a:extLst>
            <a:ext uri="{FF2B5EF4-FFF2-40B4-BE49-F238E27FC236}">
              <a16:creationId xmlns:a16="http://schemas.microsoft.com/office/drawing/2014/main" id="{1C963A0E-A81B-4655-894E-AE6F10D60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287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5" name="Picture 32">
          <a:extLst>
            <a:ext uri="{FF2B5EF4-FFF2-40B4-BE49-F238E27FC236}">
              <a16:creationId xmlns:a16="http://schemas.microsoft.com/office/drawing/2014/main" id="{9A36AB6C-3AD4-4608-9434-C58B4283D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287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6" name="Picture 32">
          <a:extLst>
            <a:ext uri="{FF2B5EF4-FFF2-40B4-BE49-F238E27FC236}">
              <a16:creationId xmlns:a16="http://schemas.microsoft.com/office/drawing/2014/main" id="{71EEB93A-5F10-402E-8E90-4D8C0E437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287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57" name="Picture 32">
          <a:extLst>
            <a:ext uri="{FF2B5EF4-FFF2-40B4-BE49-F238E27FC236}">
              <a16:creationId xmlns:a16="http://schemas.microsoft.com/office/drawing/2014/main" id="{E2A6D019-41D1-4543-B0C2-4EC4268EE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58" name="Picture 32">
          <a:extLst>
            <a:ext uri="{FF2B5EF4-FFF2-40B4-BE49-F238E27FC236}">
              <a16:creationId xmlns:a16="http://schemas.microsoft.com/office/drawing/2014/main" id="{F9D20F18-325C-4D29-BDBD-A3EFE1199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59" name="Picture 32">
          <a:extLst>
            <a:ext uri="{FF2B5EF4-FFF2-40B4-BE49-F238E27FC236}">
              <a16:creationId xmlns:a16="http://schemas.microsoft.com/office/drawing/2014/main" id="{25CF1E30-3273-4823-8552-14684CED5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0" name="Picture 32">
          <a:extLst>
            <a:ext uri="{FF2B5EF4-FFF2-40B4-BE49-F238E27FC236}">
              <a16:creationId xmlns:a16="http://schemas.microsoft.com/office/drawing/2014/main" id="{D4D21DFD-77F1-43BD-9F75-EB2DCC47D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581025</xdr:colOff>
      <xdr:row>1</xdr:row>
      <xdr:rowOff>114300</xdr:rowOff>
    </xdr:from>
    <xdr:to>
      <xdr:col>5</xdr:col>
      <xdr:colOff>676275</xdr:colOff>
      <xdr:row>6</xdr:row>
      <xdr:rowOff>104775</xdr:rowOff>
    </xdr:to>
    <xdr:pic>
      <xdr:nvPicPr>
        <xdr:cNvPr id="61" name="Imagen 60" descr="Un dibujo animado&#10;&#10;Descripción generada automáticamente con confianza baja">
          <a:extLst>
            <a:ext uri="{FF2B5EF4-FFF2-40B4-BE49-F238E27FC236}">
              <a16:creationId xmlns:a16="http://schemas.microsoft.com/office/drawing/2014/main" id="{73C83C64-69BD-4C55-B8C3-2AF688FE9D7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484" t="-7430" r="-12825" b="-12825"/>
        <a:stretch/>
      </xdr:blipFill>
      <xdr:spPr bwMode="auto">
        <a:xfrm>
          <a:off x="2209800" y="304800"/>
          <a:ext cx="2809875" cy="990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3200396</xdr:colOff>
      <xdr:row>0</xdr:row>
      <xdr:rowOff>0</xdr:rowOff>
    </xdr:from>
    <xdr:to>
      <xdr:col>4</xdr:col>
      <xdr:colOff>190492</xdr:colOff>
      <xdr:row>0</xdr:row>
      <xdr:rowOff>2667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B0A77A74-E79E-4E7A-B871-2CB6AFC50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829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190492</xdr:colOff>
      <xdr:row>0</xdr:row>
      <xdr:rowOff>2667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7034ED13-2BE9-4738-86AE-C7F5870FF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829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190492</xdr:colOff>
      <xdr:row>0</xdr:row>
      <xdr:rowOff>2667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918DE416-31E0-4FA8-97EE-0F0982F5F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829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190492</xdr:colOff>
      <xdr:row>0</xdr:row>
      <xdr:rowOff>2667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EFE73BDD-9B7C-4CF7-98E1-2A301BAD7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829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6" name="Picture 32">
          <a:extLst>
            <a:ext uri="{FF2B5EF4-FFF2-40B4-BE49-F238E27FC236}">
              <a16:creationId xmlns:a16="http://schemas.microsoft.com/office/drawing/2014/main" id="{75557BE1-8BA2-48B3-B8DE-BB08777F2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28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7" name="Picture 32">
          <a:extLst>
            <a:ext uri="{FF2B5EF4-FFF2-40B4-BE49-F238E27FC236}">
              <a16:creationId xmlns:a16="http://schemas.microsoft.com/office/drawing/2014/main" id="{CA18B5DD-6E39-4BCF-9EAE-0704FF762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28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5077156C-0AD8-4617-840A-669736B29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28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C67F20FF-B858-4CDC-B78E-EA44E4944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28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38100</xdr:rowOff>
    </xdr:from>
    <xdr:to>
      <xdr:col>6</xdr:col>
      <xdr:colOff>552068</xdr:colOff>
      <xdr:row>0</xdr:row>
      <xdr:rowOff>39243</xdr:rowOff>
    </xdr:to>
    <xdr:pic>
      <xdr:nvPicPr>
        <xdr:cNvPr id="10" name="Picture 32">
          <a:extLst>
            <a:ext uri="{FF2B5EF4-FFF2-40B4-BE49-F238E27FC236}">
              <a16:creationId xmlns:a16="http://schemas.microsoft.com/office/drawing/2014/main" id="{C2B23A8B-E9FE-4A59-82FC-00A385899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829295" y="38100"/>
          <a:ext cx="1456948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1" name="Picture 32">
          <a:extLst>
            <a:ext uri="{FF2B5EF4-FFF2-40B4-BE49-F238E27FC236}">
              <a16:creationId xmlns:a16="http://schemas.microsoft.com/office/drawing/2014/main" id="{24FAFF32-8776-4910-B9AA-A76C750FE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28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2" name="Picture 32">
          <a:extLst>
            <a:ext uri="{FF2B5EF4-FFF2-40B4-BE49-F238E27FC236}">
              <a16:creationId xmlns:a16="http://schemas.microsoft.com/office/drawing/2014/main" id="{E062FF36-F01C-4686-8EC4-991FD17BD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28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DE3D374C-3FED-4E64-84DE-118AE111E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28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4" name="Picture 32">
          <a:extLst>
            <a:ext uri="{FF2B5EF4-FFF2-40B4-BE49-F238E27FC236}">
              <a16:creationId xmlns:a16="http://schemas.microsoft.com/office/drawing/2014/main" id="{61375896-235B-46E6-A54A-BBDFBDD33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28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13DB9856-2A13-4BE9-B17D-D61316D48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762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28DF8CD1-905B-489F-8E6B-8AA78D88D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762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id="{0A79DADE-F021-496F-AE36-974FCFCA9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762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B9C9CBC2-9554-4825-806D-BAF3F6E59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762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962026</xdr:colOff>
      <xdr:row>1</xdr:row>
      <xdr:rowOff>57150</xdr:rowOff>
    </xdr:from>
    <xdr:to>
      <xdr:col>4</xdr:col>
      <xdr:colOff>723901</xdr:colOff>
      <xdr:row>5</xdr:row>
      <xdr:rowOff>123825</xdr:rowOff>
    </xdr:to>
    <xdr:pic>
      <xdr:nvPicPr>
        <xdr:cNvPr id="19" name="Imagen 18" descr="Un dibujo animado&#10;&#10;Descripción generada automáticamente con confianza baja">
          <a:extLst>
            <a:ext uri="{FF2B5EF4-FFF2-40B4-BE49-F238E27FC236}">
              <a16:creationId xmlns:a16="http://schemas.microsoft.com/office/drawing/2014/main" id="{4D4A475A-B0F7-41DD-90D9-BA24388A94C7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484" t="-7430" r="-12825" b="-12825"/>
        <a:stretch/>
      </xdr:blipFill>
      <xdr:spPr bwMode="auto">
        <a:xfrm>
          <a:off x="2590801" y="247650"/>
          <a:ext cx="2971800" cy="828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35596AAA-2878-4E54-98CA-1F8809687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049504B0-684A-49C9-8EA7-EFCCBE4AE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125C88BF-C924-46BC-9FB9-28DD85754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6988D273-D516-405C-8656-40C5EE5F2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6" name="Picture 32">
          <a:extLst>
            <a:ext uri="{FF2B5EF4-FFF2-40B4-BE49-F238E27FC236}">
              <a16:creationId xmlns:a16="http://schemas.microsoft.com/office/drawing/2014/main" id="{EB093E9A-7E9B-468A-AC4C-ADB26EB55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095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7" name="Picture 32">
          <a:extLst>
            <a:ext uri="{FF2B5EF4-FFF2-40B4-BE49-F238E27FC236}">
              <a16:creationId xmlns:a16="http://schemas.microsoft.com/office/drawing/2014/main" id="{9D01D3B4-AE3E-4E01-B499-9AD3FAD2E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095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84B013AA-26A4-4BC2-B89F-BF103B101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095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76248EE9-FE84-4EF3-A2FC-46FF52EF8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095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0" name="Picture 32">
          <a:extLst>
            <a:ext uri="{FF2B5EF4-FFF2-40B4-BE49-F238E27FC236}">
              <a16:creationId xmlns:a16="http://schemas.microsoft.com/office/drawing/2014/main" id="{1431195E-D49A-4507-B557-E46230438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1624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1" name="Picture 32">
          <a:extLst>
            <a:ext uri="{FF2B5EF4-FFF2-40B4-BE49-F238E27FC236}">
              <a16:creationId xmlns:a16="http://schemas.microsoft.com/office/drawing/2014/main" id="{8D5505A5-B669-41A7-B60C-9C9A8C4AC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1624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2" name="Picture 32">
          <a:extLst>
            <a:ext uri="{FF2B5EF4-FFF2-40B4-BE49-F238E27FC236}">
              <a16:creationId xmlns:a16="http://schemas.microsoft.com/office/drawing/2014/main" id="{661F36AC-E166-4030-B7FD-674518409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1624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11FB9A92-F7AD-4269-8ABE-25EB96B49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1624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4" name="Picture 32">
          <a:extLst>
            <a:ext uri="{FF2B5EF4-FFF2-40B4-BE49-F238E27FC236}">
              <a16:creationId xmlns:a16="http://schemas.microsoft.com/office/drawing/2014/main" id="{A251B81E-0D36-4970-B907-A054124C7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811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28B3174E-43D7-4BFC-86CD-148D911AE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811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2F49C73D-7AC9-46F3-9693-09E3E458D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811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id="{EBCE281E-1E8C-474B-B311-7570719E6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811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6</xdr:col>
      <xdr:colOff>219455</xdr:colOff>
      <xdr:row>1</xdr:row>
      <xdr:rowOff>1143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DEEE4E45-BDDD-4E3F-8F6B-EB405A537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076820" y="190500"/>
          <a:ext cx="1181485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9" name="Picture 32">
          <a:extLst>
            <a:ext uri="{FF2B5EF4-FFF2-40B4-BE49-F238E27FC236}">
              <a16:creationId xmlns:a16="http://schemas.microsoft.com/office/drawing/2014/main" id="{D49C69F8-5F0C-4322-A0DC-EA7048DD7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811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0" name="Picture 32">
          <a:extLst>
            <a:ext uri="{FF2B5EF4-FFF2-40B4-BE49-F238E27FC236}">
              <a16:creationId xmlns:a16="http://schemas.microsoft.com/office/drawing/2014/main" id="{FFA2197F-77EF-4C2D-B01E-141136AA8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811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1" name="Picture 32">
          <a:extLst>
            <a:ext uri="{FF2B5EF4-FFF2-40B4-BE49-F238E27FC236}">
              <a16:creationId xmlns:a16="http://schemas.microsoft.com/office/drawing/2014/main" id="{DEA1DC9E-F885-4B2A-97B9-ED518255B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811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2" name="Picture 32">
          <a:extLst>
            <a:ext uri="{FF2B5EF4-FFF2-40B4-BE49-F238E27FC236}">
              <a16:creationId xmlns:a16="http://schemas.microsoft.com/office/drawing/2014/main" id="{C359CD2A-C229-421E-B274-F009DDFEC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811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3" name="Picture 32">
          <a:extLst>
            <a:ext uri="{FF2B5EF4-FFF2-40B4-BE49-F238E27FC236}">
              <a16:creationId xmlns:a16="http://schemas.microsoft.com/office/drawing/2014/main" id="{411A6119-5BC3-4C3D-913F-9401CDB9E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4" name="Picture 32">
          <a:extLst>
            <a:ext uri="{FF2B5EF4-FFF2-40B4-BE49-F238E27FC236}">
              <a16:creationId xmlns:a16="http://schemas.microsoft.com/office/drawing/2014/main" id="{E7DCB813-3D73-47F8-BB87-31F835DE5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5" name="Picture 32">
          <a:extLst>
            <a:ext uri="{FF2B5EF4-FFF2-40B4-BE49-F238E27FC236}">
              <a16:creationId xmlns:a16="http://schemas.microsoft.com/office/drawing/2014/main" id="{A71A7A7A-4FEF-4D31-B50B-430848820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6" name="Picture 32">
          <a:extLst>
            <a:ext uri="{FF2B5EF4-FFF2-40B4-BE49-F238E27FC236}">
              <a16:creationId xmlns:a16="http://schemas.microsoft.com/office/drawing/2014/main" id="{281AC7EC-FD96-43C2-AF14-BBCC460F5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27" name="Picture 32">
          <a:extLst>
            <a:ext uri="{FF2B5EF4-FFF2-40B4-BE49-F238E27FC236}">
              <a16:creationId xmlns:a16="http://schemas.microsoft.com/office/drawing/2014/main" id="{8574E1FD-640F-4934-97C2-3B9B16B62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1624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28" name="Picture 32">
          <a:extLst>
            <a:ext uri="{FF2B5EF4-FFF2-40B4-BE49-F238E27FC236}">
              <a16:creationId xmlns:a16="http://schemas.microsoft.com/office/drawing/2014/main" id="{2743C0EE-F938-4AEA-AA7E-80464E27E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1624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29" name="Picture 32">
          <a:extLst>
            <a:ext uri="{FF2B5EF4-FFF2-40B4-BE49-F238E27FC236}">
              <a16:creationId xmlns:a16="http://schemas.microsoft.com/office/drawing/2014/main" id="{6473F60F-248B-4E42-ABBC-D7592DA56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1624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0" name="Picture 32">
          <a:extLst>
            <a:ext uri="{FF2B5EF4-FFF2-40B4-BE49-F238E27FC236}">
              <a16:creationId xmlns:a16="http://schemas.microsoft.com/office/drawing/2014/main" id="{61824038-CCAD-4C6E-8F82-59DDED2F3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1624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1" name="Picture 32">
          <a:extLst>
            <a:ext uri="{FF2B5EF4-FFF2-40B4-BE49-F238E27FC236}">
              <a16:creationId xmlns:a16="http://schemas.microsoft.com/office/drawing/2014/main" id="{A86AD70E-31D7-4A52-82DF-2493B344D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811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2" name="Picture 32">
          <a:extLst>
            <a:ext uri="{FF2B5EF4-FFF2-40B4-BE49-F238E27FC236}">
              <a16:creationId xmlns:a16="http://schemas.microsoft.com/office/drawing/2014/main" id="{5B32F681-2D9E-4180-9DC2-CBBEC0834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811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E9346AAA-B86C-434C-85DD-0E5144500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811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4" name="Picture 32">
          <a:extLst>
            <a:ext uri="{FF2B5EF4-FFF2-40B4-BE49-F238E27FC236}">
              <a16:creationId xmlns:a16="http://schemas.microsoft.com/office/drawing/2014/main" id="{FD1BA6FD-6486-4673-8978-64090CC65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811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6</xdr:col>
      <xdr:colOff>228980</xdr:colOff>
      <xdr:row>1</xdr:row>
      <xdr:rowOff>1143</xdr:rowOff>
    </xdr:to>
    <xdr:pic>
      <xdr:nvPicPr>
        <xdr:cNvPr id="35" name="Picture 32">
          <a:extLst>
            <a:ext uri="{FF2B5EF4-FFF2-40B4-BE49-F238E27FC236}">
              <a16:creationId xmlns:a16="http://schemas.microsoft.com/office/drawing/2014/main" id="{9D03D968-C1D9-4CE4-8C4E-0E99085B3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076820" y="190500"/>
          <a:ext cx="1191010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6" name="Picture 32">
          <a:extLst>
            <a:ext uri="{FF2B5EF4-FFF2-40B4-BE49-F238E27FC236}">
              <a16:creationId xmlns:a16="http://schemas.microsoft.com/office/drawing/2014/main" id="{D6BFE90F-6604-4B57-897A-CD1DF4088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811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7" name="Picture 32">
          <a:extLst>
            <a:ext uri="{FF2B5EF4-FFF2-40B4-BE49-F238E27FC236}">
              <a16:creationId xmlns:a16="http://schemas.microsoft.com/office/drawing/2014/main" id="{3C249EF9-FBDD-4C0B-BF0C-C2624BECC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811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8" name="Picture 32">
          <a:extLst>
            <a:ext uri="{FF2B5EF4-FFF2-40B4-BE49-F238E27FC236}">
              <a16:creationId xmlns:a16="http://schemas.microsoft.com/office/drawing/2014/main" id="{D41FF2E7-AE9B-42E5-AD41-D1F455778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811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9" name="Picture 32">
          <a:extLst>
            <a:ext uri="{FF2B5EF4-FFF2-40B4-BE49-F238E27FC236}">
              <a16:creationId xmlns:a16="http://schemas.microsoft.com/office/drawing/2014/main" id="{AA206005-4873-4F51-9433-1A0E7E9E5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811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0" name="Picture 32">
          <a:extLst>
            <a:ext uri="{FF2B5EF4-FFF2-40B4-BE49-F238E27FC236}">
              <a16:creationId xmlns:a16="http://schemas.microsoft.com/office/drawing/2014/main" id="{AF6B3862-2255-4530-BA64-AE62FD68C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1" name="Picture 32">
          <a:extLst>
            <a:ext uri="{FF2B5EF4-FFF2-40B4-BE49-F238E27FC236}">
              <a16:creationId xmlns:a16="http://schemas.microsoft.com/office/drawing/2014/main" id="{168A62FA-BEE4-44AF-BEF1-3F328D46F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2" name="Picture 32">
          <a:extLst>
            <a:ext uri="{FF2B5EF4-FFF2-40B4-BE49-F238E27FC236}">
              <a16:creationId xmlns:a16="http://schemas.microsoft.com/office/drawing/2014/main" id="{8C9C6437-E93B-43F3-9410-F182210FA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3" name="Picture 32">
          <a:extLst>
            <a:ext uri="{FF2B5EF4-FFF2-40B4-BE49-F238E27FC236}">
              <a16:creationId xmlns:a16="http://schemas.microsoft.com/office/drawing/2014/main" id="{0E64E433-78CC-4E21-B6B4-855BFF47A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44" name="Picture 32">
          <a:extLst>
            <a:ext uri="{FF2B5EF4-FFF2-40B4-BE49-F238E27FC236}">
              <a16:creationId xmlns:a16="http://schemas.microsoft.com/office/drawing/2014/main" id="{A9A0B7EE-F1DE-477E-BA13-0121DDD32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1624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45" name="Picture 32">
          <a:extLst>
            <a:ext uri="{FF2B5EF4-FFF2-40B4-BE49-F238E27FC236}">
              <a16:creationId xmlns:a16="http://schemas.microsoft.com/office/drawing/2014/main" id="{0DC8FF84-FA8D-4650-AC8F-6C926F679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1624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46" name="Picture 32">
          <a:extLst>
            <a:ext uri="{FF2B5EF4-FFF2-40B4-BE49-F238E27FC236}">
              <a16:creationId xmlns:a16="http://schemas.microsoft.com/office/drawing/2014/main" id="{62D51AC3-958E-434B-98FE-AF7FA4718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1624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47" name="Picture 32">
          <a:extLst>
            <a:ext uri="{FF2B5EF4-FFF2-40B4-BE49-F238E27FC236}">
              <a16:creationId xmlns:a16="http://schemas.microsoft.com/office/drawing/2014/main" id="{A84B91C5-1BA9-44D1-8823-0F16E9609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1624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8" name="Picture 32">
          <a:extLst>
            <a:ext uri="{FF2B5EF4-FFF2-40B4-BE49-F238E27FC236}">
              <a16:creationId xmlns:a16="http://schemas.microsoft.com/office/drawing/2014/main" id="{4C2AB30A-0E70-4AAB-B067-1985E3E2E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811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9" name="Picture 32">
          <a:extLst>
            <a:ext uri="{FF2B5EF4-FFF2-40B4-BE49-F238E27FC236}">
              <a16:creationId xmlns:a16="http://schemas.microsoft.com/office/drawing/2014/main" id="{F0A42EEB-6BEF-4C7A-AF0B-A6D4754D9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811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0" name="Picture 32">
          <a:extLst>
            <a:ext uri="{FF2B5EF4-FFF2-40B4-BE49-F238E27FC236}">
              <a16:creationId xmlns:a16="http://schemas.microsoft.com/office/drawing/2014/main" id="{D2E38421-8B2C-4965-AD7E-6A715410D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811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1" name="Picture 32">
          <a:extLst>
            <a:ext uri="{FF2B5EF4-FFF2-40B4-BE49-F238E27FC236}">
              <a16:creationId xmlns:a16="http://schemas.microsoft.com/office/drawing/2014/main" id="{3508CD66-2FF9-4607-9324-4D7286310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811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5</xdr:col>
      <xdr:colOff>857630</xdr:colOff>
      <xdr:row>1</xdr:row>
      <xdr:rowOff>1143</xdr:rowOff>
    </xdr:to>
    <xdr:pic>
      <xdr:nvPicPr>
        <xdr:cNvPr id="52" name="Picture 32">
          <a:extLst>
            <a:ext uri="{FF2B5EF4-FFF2-40B4-BE49-F238E27FC236}">
              <a16:creationId xmlns:a16="http://schemas.microsoft.com/office/drawing/2014/main" id="{1E76C5F9-7BE6-446E-A412-EFE4660B3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076820" y="190500"/>
          <a:ext cx="857635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3" name="Picture 32">
          <a:extLst>
            <a:ext uri="{FF2B5EF4-FFF2-40B4-BE49-F238E27FC236}">
              <a16:creationId xmlns:a16="http://schemas.microsoft.com/office/drawing/2014/main" id="{4C738750-D7AD-41B1-A6DC-F05C60688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811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4" name="Picture 32">
          <a:extLst>
            <a:ext uri="{FF2B5EF4-FFF2-40B4-BE49-F238E27FC236}">
              <a16:creationId xmlns:a16="http://schemas.microsoft.com/office/drawing/2014/main" id="{B3FF8F09-0212-4B82-9704-A0BC9CCC7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811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5" name="Picture 32">
          <a:extLst>
            <a:ext uri="{FF2B5EF4-FFF2-40B4-BE49-F238E27FC236}">
              <a16:creationId xmlns:a16="http://schemas.microsoft.com/office/drawing/2014/main" id="{54882096-A101-484D-9D51-B26C48EE9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811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6" name="Picture 32">
          <a:extLst>
            <a:ext uri="{FF2B5EF4-FFF2-40B4-BE49-F238E27FC236}">
              <a16:creationId xmlns:a16="http://schemas.microsoft.com/office/drawing/2014/main" id="{E54A8497-6CCD-4352-9FF1-9FD19F41F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811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57" name="Picture 32">
          <a:extLst>
            <a:ext uri="{FF2B5EF4-FFF2-40B4-BE49-F238E27FC236}">
              <a16:creationId xmlns:a16="http://schemas.microsoft.com/office/drawing/2014/main" id="{AD2FC695-6335-4AAB-853A-005036536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58" name="Picture 32">
          <a:extLst>
            <a:ext uri="{FF2B5EF4-FFF2-40B4-BE49-F238E27FC236}">
              <a16:creationId xmlns:a16="http://schemas.microsoft.com/office/drawing/2014/main" id="{1DEAF7B0-010C-4C0F-A22B-A4CF11B3F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59" name="Picture 32">
          <a:extLst>
            <a:ext uri="{FF2B5EF4-FFF2-40B4-BE49-F238E27FC236}">
              <a16:creationId xmlns:a16="http://schemas.microsoft.com/office/drawing/2014/main" id="{92477791-B681-4D6E-83A0-954D8D1D7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0" name="Picture 32">
          <a:extLst>
            <a:ext uri="{FF2B5EF4-FFF2-40B4-BE49-F238E27FC236}">
              <a16:creationId xmlns:a16="http://schemas.microsoft.com/office/drawing/2014/main" id="{56145A7D-95DA-411A-B2C6-1E94D6DFA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581025</xdr:colOff>
      <xdr:row>1</xdr:row>
      <xdr:rowOff>152400</xdr:rowOff>
    </xdr:from>
    <xdr:to>
      <xdr:col>4</xdr:col>
      <xdr:colOff>809625</xdr:colOff>
      <xdr:row>6</xdr:row>
      <xdr:rowOff>142875</xdr:rowOff>
    </xdr:to>
    <xdr:pic>
      <xdr:nvPicPr>
        <xdr:cNvPr id="61" name="Imagen 60" descr="Un dibujo animado&#10;&#10;Descripción generada automáticamente con confianza baja">
          <a:extLst>
            <a:ext uri="{FF2B5EF4-FFF2-40B4-BE49-F238E27FC236}">
              <a16:creationId xmlns:a16="http://schemas.microsoft.com/office/drawing/2014/main" id="{BA239F01-AF69-428A-A0FD-2BC9C5A8CC74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484" t="-7430" r="-12825" b="-12825"/>
        <a:stretch/>
      </xdr:blipFill>
      <xdr:spPr bwMode="auto">
        <a:xfrm>
          <a:off x="2162175" y="342900"/>
          <a:ext cx="2809875" cy="990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A7011489-99CC-4BAA-B0DD-7D9C1D582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719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64067596-1364-43BD-A004-8E3253536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719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3832C08F-A892-40EC-9C1E-30435A3B0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719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A772EF52-3643-4FB6-A282-E33BDB595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719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6" name="Picture 32">
          <a:extLst>
            <a:ext uri="{FF2B5EF4-FFF2-40B4-BE49-F238E27FC236}">
              <a16:creationId xmlns:a16="http://schemas.microsoft.com/office/drawing/2014/main" id="{E64F71F3-9822-43D0-B0E5-5F482F63F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57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7" name="Picture 32">
          <a:extLst>
            <a:ext uri="{FF2B5EF4-FFF2-40B4-BE49-F238E27FC236}">
              <a16:creationId xmlns:a16="http://schemas.microsoft.com/office/drawing/2014/main" id="{874FA972-F38E-4E17-A2AB-EF19D2AB1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57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D0DACFE1-DE08-4E4B-BDA9-7C93AA1FE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57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7B0B0818-EE61-46EE-8E18-042055773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57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38100</xdr:rowOff>
    </xdr:from>
    <xdr:to>
      <xdr:col>6</xdr:col>
      <xdr:colOff>552068</xdr:colOff>
      <xdr:row>0</xdr:row>
      <xdr:rowOff>39243</xdr:rowOff>
    </xdr:to>
    <xdr:pic>
      <xdr:nvPicPr>
        <xdr:cNvPr id="10" name="Picture 32">
          <a:extLst>
            <a:ext uri="{FF2B5EF4-FFF2-40B4-BE49-F238E27FC236}">
              <a16:creationId xmlns:a16="http://schemas.microsoft.com/office/drawing/2014/main" id="{0F64AE6F-0F4B-4C59-8C32-95F721D2C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505445" y="38100"/>
          <a:ext cx="1456948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1" name="Picture 32">
          <a:extLst>
            <a:ext uri="{FF2B5EF4-FFF2-40B4-BE49-F238E27FC236}">
              <a16:creationId xmlns:a16="http://schemas.microsoft.com/office/drawing/2014/main" id="{58FF84A7-E13B-433C-9866-936E666AF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57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2" name="Picture 32">
          <a:extLst>
            <a:ext uri="{FF2B5EF4-FFF2-40B4-BE49-F238E27FC236}">
              <a16:creationId xmlns:a16="http://schemas.microsoft.com/office/drawing/2014/main" id="{734A1E97-D2A4-402F-8EC8-E2EDD4A97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57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306F1360-8BF6-44CB-B998-53C5D8F29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57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4" name="Picture 32">
          <a:extLst>
            <a:ext uri="{FF2B5EF4-FFF2-40B4-BE49-F238E27FC236}">
              <a16:creationId xmlns:a16="http://schemas.microsoft.com/office/drawing/2014/main" id="{9545E04C-57FA-449B-9CB2-C377CC335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57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1A3E7860-B3A5-4712-9830-1035D3545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762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6A7133C0-CAED-432C-9DA0-4C176E3D6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762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id="{809C08C0-CC39-46C0-9BD5-AD15D9276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762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6C03C3D7-5E5A-4D9E-9ED5-38116A723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762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1085851</xdr:colOff>
      <xdr:row>0</xdr:row>
      <xdr:rowOff>171450</xdr:rowOff>
    </xdr:from>
    <xdr:to>
      <xdr:col>5</xdr:col>
      <xdr:colOff>9526</xdr:colOff>
      <xdr:row>5</xdr:row>
      <xdr:rowOff>142875</xdr:rowOff>
    </xdr:to>
    <xdr:pic>
      <xdr:nvPicPr>
        <xdr:cNvPr id="19" name="Imagen 18" descr="Un dibujo animado&#10;&#10;Descripción generada automáticamente con confianza baja">
          <a:extLst>
            <a:ext uri="{FF2B5EF4-FFF2-40B4-BE49-F238E27FC236}">
              <a16:creationId xmlns:a16="http://schemas.microsoft.com/office/drawing/2014/main" id="{7B86F288-FB4C-4DFD-8F49-F7552BF36798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484" t="-7430" r="-12825" b="-12825"/>
        <a:stretch/>
      </xdr:blipFill>
      <xdr:spPr bwMode="auto">
        <a:xfrm>
          <a:off x="2543176" y="171450"/>
          <a:ext cx="2971800" cy="9715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4370D904-A796-4EF3-AE7E-F64C4CA94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D4055125-4CF7-4780-A6B0-2487983E6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6E96F937-B7B1-4485-828B-A0D01C360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B4487BC9-4766-431E-A702-B5E65A307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6" name="Picture 32">
          <a:extLst>
            <a:ext uri="{FF2B5EF4-FFF2-40B4-BE49-F238E27FC236}">
              <a16:creationId xmlns:a16="http://schemas.microsoft.com/office/drawing/2014/main" id="{542FCF00-2B16-47BB-A653-F93D23E7E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095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7" name="Picture 32">
          <a:extLst>
            <a:ext uri="{FF2B5EF4-FFF2-40B4-BE49-F238E27FC236}">
              <a16:creationId xmlns:a16="http://schemas.microsoft.com/office/drawing/2014/main" id="{6BD9B31A-F6CB-43E7-BEDA-7F9BDC7D7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095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3047996</xdr:colOff>
      <xdr:row>4</xdr:row>
      <xdr:rowOff>142875</xdr:rowOff>
    </xdr:from>
    <xdr:to>
      <xdr:col>4</xdr:col>
      <xdr:colOff>95242</xdr:colOff>
      <xdr:row>4</xdr:row>
      <xdr:rowOff>145542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1042B270-B92D-449A-BA66-FA3C277FD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952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790571</xdr:colOff>
      <xdr:row>15</xdr:row>
      <xdr:rowOff>66675</xdr:rowOff>
    </xdr:from>
    <xdr:to>
      <xdr:col>5</xdr:col>
      <xdr:colOff>95242</xdr:colOff>
      <xdr:row>15</xdr:row>
      <xdr:rowOff>69342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557044F1-5CBE-4907-AF3C-D9DDA61E1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5343521" y="2924175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10" name="Picture 32">
          <a:extLst>
            <a:ext uri="{FF2B5EF4-FFF2-40B4-BE49-F238E27FC236}">
              <a16:creationId xmlns:a16="http://schemas.microsoft.com/office/drawing/2014/main" id="{9596ADB2-E138-4A4C-A7F5-28E9FD6A2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11" name="Picture 32">
          <a:extLst>
            <a:ext uri="{FF2B5EF4-FFF2-40B4-BE49-F238E27FC236}">
              <a16:creationId xmlns:a16="http://schemas.microsoft.com/office/drawing/2014/main" id="{F2609E4D-BD8E-46FA-AD0B-7345F7E85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12" name="Picture 32">
          <a:extLst>
            <a:ext uri="{FF2B5EF4-FFF2-40B4-BE49-F238E27FC236}">
              <a16:creationId xmlns:a16="http://schemas.microsoft.com/office/drawing/2014/main" id="{AD317C82-A4A0-4DA2-B154-229DDFB59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43EB62DF-AE61-42B5-815E-4B0220886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4" name="Picture 32">
          <a:extLst>
            <a:ext uri="{FF2B5EF4-FFF2-40B4-BE49-F238E27FC236}">
              <a16:creationId xmlns:a16="http://schemas.microsoft.com/office/drawing/2014/main" id="{59394348-2CFF-4DB2-A640-01888EC42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5D98529E-B143-4EEE-816E-CC0FD1D3D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613119C7-90D1-48FF-86EB-596322401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id="{433EDF88-6EF0-4509-BECA-A0BDE417C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0</xdr:rowOff>
    </xdr:from>
    <xdr:to>
      <xdr:col>6</xdr:col>
      <xdr:colOff>133730</xdr:colOff>
      <xdr:row>0</xdr:row>
      <xdr:rowOff>1143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3B00C13D-A2B5-4049-9A3E-E9EE63908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448295" y="0"/>
          <a:ext cx="1181485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9" name="Picture 32">
          <a:extLst>
            <a:ext uri="{FF2B5EF4-FFF2-40B4-BE49-F238E27FC236}">
              <a16:creationId xmlns:a16="http://schemas.microsoft.com/office/drawing/2014/main" id="{F746FC20-72CD-4FBE-A545-2C3E5B9E1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20" name="Picture 32">
          <a:extLst>
            <a:ext uri="{FF2B5EF4-FFF2-40B4-BE49-F238E27FC236}">
              <a16:creationId xmlns:a16="http://schemas.microsoft.com/office/drawing/2014/main" id="{5C8AA686-A24F-4914-95EC-C156A35D1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21" name="Picture 32">
          <a:extLst>
            <a:ext uri="{FF2B5EF4-FFF2-40B4-BE49-F238E27FC236}">
              <a16:creationId xmlns:a16="http://schemas.microsoft.com/office/drawing/2014/main" id="{9C58F744-4C48-4EE9-8F7A-52C653FDF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22" name="Picture 32">
          <a:extLst>
            <a:ext uri="{FF2B5EF4-FFF2-40B4-BE49-F238E27FC236}">
              <a16:creationId xmlns:a16="http://schemas.microsoft.com/office/drawing/2014/main" id="{E9DBA754-4323-4094-8FC1-C46E83924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3" name="Picture 32">
          <a:extLst>
            <a:ext uri="{FF2B5EF4-FFF2-40B4-BE49-F238E27FC236}">
              <a16:creationId xmlns:a16="http://schemas.microsoft.com/office/drawing/2014/main" id="{946F8A20-21EF-4F19-9C8F-EF37D887B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4" name="Picture 32">
          <a:extLst>
            <a:ext uri="{FF2B5EF4-FFF2-40B4-BE49-F238E27FC236}">
              <a16:creationId xmlns:a16="http://schemas.microsoft.com/office/drawing/2014/main" id="{87F0A10A-0693-4E96-AF30-AC63AF5D7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5" name="Picture 32">
          <a:extLst>
            <a:ext uri="{FF2B5EF4-FFF2-40B4-BE49-F238E27FC236}">
              <a16:creationId xmlns:a16="http://schemas.microsoft.com/office/drawing/2014/main" id="{FBA146E3-CD6D-47AD-8BED-A3297D275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6" name="Picture 32">
          <a:extLst>
            <a:ext uri="{FF2B5EF4-FFF2-40B4-BE49-F238E27FC236}">
              <a16:creationId xmlns:a16="http://schemas.microsoft.com/office/drawing/2014/main" id="{F3DCFF05-4474-4804-A28F-B1B754C26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27" name="Picture 32">
          <a:extLst>
            <a:ext uri="{FF2B5EF4-FFF2-40B4-BE49-F238E27FC236}">
              <a16:creationId xmlns:a16="http://schemas.microsoft.com/office/drawing/2014/main" id="{A5A3B25E-C642-4D11-A2F9-6E0F7D76C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28" name="Picture 32">
          <a:extLst>
            <a:ext uri="{FF2B5EF4-FFF2-40B4-BE49-F238E27FC236}">
              <a16:creationId xmlns:a16="http://schemas.microsoft.com/office/drawing/2014/main" id="{0C6120EF-3EA0-4254-B52F-EB0132DCB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29" name="Picture 32">
          <a:extLst>
            <a:ext uri="{FF2B5EF4-FFF2-40B4-BE49-F238E27FC236}">
              <a16:creationId xmlns:a16="http://schemas.microsoft.com/office/drawing/2014/main" id="{F699C1F3-536F-4555-BDF4-2DAA0C900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30" name="Picture 32">
          <a:extLst>
            <a:ext uri="{FF2B5EF4-FFF2-40B4-BE49-F238E27FC236}">
              <a16:creationId xmlns:a16="http://schemas.microsoft.com/office/drawing/2014/main" id="{33857336-B726-4DDB-9D19-866E7172E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1" name="Picture 32">
          <a:extLst>
            <a:ext uri="{FF2B5EF4-FFF2-40B4-BE49-F238E27FC236}">
              <a16:creationId xmlns:a16="http://schemas.microsoft.com/office/drawing/2014/main" id="{B019448F-1CC9-4B08-9F7C-D729D00B4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2" name="Picture 32">
          <a:extLst>
            <a:ext uri="{FF2B5EF4-FFF2-40B4-BE49-F238E27FC236}">
              <a16:creationId xmlns:a16="http://schemas.microsoft.com/office/drawing/2014/main" id="{94AF697C-47C8-427D-B659-9655A5414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C92FBCAF-4614-4C35-92D0-62A6866D8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4" name="Picture 32">
          <a:extLst>
            <a:ext uri="{FF2B5EF4-FFF2-40B4-BE49-F238E27FC236}">
              <a16:creationId xmlns:a16="http://schemas.microsoft.com/office/drawing/2014/main" id="{C9D0BADA-9D0F-4039-B47E-2D8B6AA85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0</xdr:rowOff>
    </xdr:from>
    <xdr:to>
      <xdr:col>6</xdr:col>
      <xdr:colOff>143255</xdr:colOff>
      <xdr:row>0</xdr:row>
      <xdr:rowOff>1143</xdr:rowOff>
    </xdr:to>
    <xdr:pic>
      <xdr:nvPicPr>
        <xdr:cNvPr id="35" name="Picture 32">
          <a:extLst>
            <a:ext uri="{FF2B5EF4-FFF2-40B4-BE49-F238E27FC236}">
              <a16:creationId xmlns:a16="http://schemas.microsoft.com/office/drawing/2014/main" id="{ED4ED25D-0E76-41FE-98EC-4142B3DAD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448295" y="0"/>
          <a:ext cx="1191010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6" name="Picture 32">
          <a:extLst>
            <a:ext uri="{FF2B5EF4-FFF2-40B4-BE49-F238E27FC236}">
              <a16:creationId xmlns:a16="http://schemas.microsoft.com/office/drawing/2014/main" id="{54086E34-AB7B-42A9-9C86-9EB4F7900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7" name="Picture 32">
          <a:extLst>
            <a:ext uri="{FF2B5EF4-FFF2-40B4-BE49-F238E27FC236}">
              <a16:creationId xmlns:a16="http://schemas.microsoft.com/office/drawing/2014/main" id="{77A217D1-B7E3-4C88-A062-B58978BC4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8" name="Picture 32">
          <a:extLst>
            <a:ext uri="{FF2B5EF4-FFF2-40B4-BE49-F238E27FC236}">
              <a16:creationId xmlns:a16="http://schemas.microsoft.com/office/drawing/2014/main" id="{A332D4E9-2D1E-42A5-BAFC-46E417D5D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9" name="Picture 32">
          <a:extLst>
            <a:ext uri="{FF2B5EF4-FFF2-40B4-BE49-F238E27FC236}">
              <a16:creationId xmlns:a16="http://schemas.microsoft.com/office/drawing/2014/main" id="{80B9CDAD-4E11-4883-BBBA-21E0012C7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40" name="Picture 32">
          <a:extLst>
            <a:ext uri="{FF2B5EF4-FFF2-40B4-BE49-F238E27FC236}">
              <a16:creationId xmlns:a16="http://schemas.microsoft.com/office/drawing/2014/main" id="{BE47BADF-434E-4D6B-8671-4AF4888F8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41" name="Picture 32">
          <a:extLst>
            <a:ext uri="{FF2B5EF4-FFF2-40B4-BE49-F238E27FC236}">
              <a16:creationId xmlns:a16="http://schemas.microsoft.com/office/drawing/2014/main" id="{B10BBFB9-674A-468A-AAAB-07C2F764F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42" name="Picture 32">
          <a:extLst>
            <a:ext uri="{FF2B5EF4-FFF2-40B4-BE49-F238E27FC236}">
              <a16:creationId xmlns:a16="http://schemas.microsoft.com/office/drawing/2014/main" id="{61509E89-659B-4C67-A9FE-8C5C824D7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43" name="Picture 32">
          <a:extLst>
            <a:ext uri="{FF2B5EF4-FFF2-40B4-BE49-F238E27FC236}">
              <a16:creationId xmlns:a16="http://schemas.microsoft.com/office/drawing/2014/main" id="{9DBDF4A2-F558-4319-A652-52E36CE3A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44" name="Picture 32">
          <a:extLst>
            <a:ext uri="{FF2B5EF4-FFF2-40B4-BE49-F238E27FC236}">
              <a16:creationId xmlns:a16="http://schemas.microsoft.com/office/drawing/2014/main" id="{26F76D4F-34DF-4CD5-9754-3EE913B5D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45" name="Picture 32">
          <a:extLst>
            <a:ext uri="{FF2B5EF4-FFF2-40B4-BE49-F238E27FC236}">
              <a16:creationId xmlns:a16="http://schemas.microsoft.com/office/drawing/2014/main" id="{47DED23D-9DC1-40DD-9581-9152A3032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46" name="Picture 32">
          <a:extLst>
            <a:ext uri="{FF2B5EF4-FFF2-40B4-BE49-F238E27FC236}">
              <a16:creationId xmlns:a16="http://schemas.microsoft.com/office/drawing/2014/main" id="{262DECA7-4F13-41EB-8340-CDC3B2716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47" name="Picture 32">
          <a:extLst>
            <a:ext uri="{FF2B5EF4-FFF2-40B4-BE49-F238E27FC236}">
              <a16:creationId xmlns:a16="http://schemas.microsoft.com/office/drawing/2014/main" id="{5CF3A657-30FE-4F34-AF75-40E187412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48" name="Picture 32">
          <a:extLst>
            <a:ext uri="{FF2B5EF4-FFF2-40B4-BE49-F238E27FC236}">
              <a16:creationId xmlns:a16="http://schemas.microsoft.com/office/drawing/2014/main" id="{851A2F97-75D6-42E0-B8B2-AEB0FCA18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49" name="Picture 32">
          <a:extLst>
            <a:ext uri="{FF2B5EF4-FFF2-40B4-BE49-F238E27FC236}">
              <a16:creationId xmlns:a16="http://schemas.microsoft.com/office/drawing/2014/main" id="{C08E5E93-0A82-4081-9B2F-80E7A1FBC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50" name="Picture 32">
          <a:extLst>
            <a:ext uri="{FF2B5EF4-FFF2-40B4-BE49-F238E27FC236}">
              <a16:creationId xmlns:a16="http://schemas.microsoft.com/office/drawing/2014/main" id="{4CDCF3D5-2CCA-4A82-8994-D1AB81037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51" name="Picture 32">
          <a:extLst>
            <a:ext uri="{FF2B5EF4-FFF2-40B4-BE49-F238E27FC236}">
              <a16:creationId xmlns:a16="http://schemas.microsoft.com/office/drawing/2014/main" id="{44F673C8-5ABE-4512-A0C5-511B58630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0</xdr:rowOff>
    </xdr:from>
    <xdr:to>
      <xdr:col>5</xdr:col>
      <xdr:colOff>857630</xdr:colOff>
      <xdr:row>0</xdr:row>
      <xdr:rowOff>1143</xdr:rowOff>
    </xdr:to>
    <xdr:pic>
      <xdr:nvPicPr>
        <xdr:cNvPr id="52" name="Picture 32">
          <a:extLst>
            <a:ext uri="{FF2B5EF4-FFF2-40B4-BE49-F238E27FC236}">
              <a16:creationId xmlns:a16="http://schemas.microsoft.com/office/drawing/2014/main" id="{345E9B1B-C5C8-4723-B6C6-F35535924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448295" y="0"/>
          <a:ext cx="857635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53" name="Picture 32">
          <a:extLst>
            <a:ext uri="{FF2B5EF4-FFF2-40B4-BE49-F238E27FC236}">
              <a16:creationId xmlns:a16="http://schemas.microsoft.com/office/drawing/2014/main" id="{8C4290BE-EE6F-491C-8765-F4E6E3668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54" name="Picture 32">
          <a:extLst>
            <a:ext uri="{FF2B5EF4-FFF2-40B4-BE49-F238E27FC236}">
              <a16:creationId xmlns:a16="http://schemas.microsoft.com/office/drawing/2014/main" id="{1758774B-BCF9-4E00-B499-6DE9F2F0B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55" name="Picture 32">
          <a:extLst>
            <a:ext uri="{FF2B5EF4-FFF2-40B4-BE49-F238E27FC236}">
              <a16:creationId xmlns:a16="http://schemas.microsoft.com/office/drawing/2014/main" id="{46D8708F-29C3-458D-B244-71CBE8010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56" name="Picture 32">
          <a:extLst>
            <a:ext uri="{FF2B5EF4-FFF2-40B4-BE49-F238E27FC236}">
              <a16:creationId xmlns:a16="http://schemas.microsoft.com/office/drawing/2014/main" id="{E68332B6-3926-4F8F-AE88-2BDCC33BF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57" name="Picture 32">
          <a:extLst>
            <a:ext uri="{FF2B5EF4-FFF2-40B4-BE49-F238E27FC236}">
              <a16:creationId xmlns:a16="http://schemas.microsoft.com/office/drawing/2014/main" id="{0774B450-E4A4-46EF-8BD2-ACCBF33DD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58" name="Picture 32">
          <a:extLst>
            <a:ext uri="{FF2B5EF4-FFF2-40B4-BE49-F238E27FC236}">
              <a16:creationId xmlns:a16="http://schemas.microsoft.com/office/drawing/2014/main" id="{2041235B-8335-4CFE-9336-BE818242D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59" name="Picture 32">
          <a:extLst>
            <a:ext uri="{FF2B5EF4-FFF2-40B4-BE49-F238E27FC236}">
              <a16:creationId xmlns:a16="http://schemas.microsoft.com/office/drawing/2014/main" id="{DE341DDB-E330-4C08-8942-316DED8F4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60" name="Picture 32">
          <a:extLst>
            <a:ext uri="{FF2B5EF4-FFF2-40B4-BE49-F238E27FC236}">
              <a16:creationId xmlns:a16="http://schemas.microsoft.com/office/drawing/2014/main" id="{204D9195-EBA7-41FE-AF44-41F921163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1238250</xdr:colOff>
      <xdr:row>0</xdr:row>
      <xdr:rowOff>0</xdr:rowOff>
    </xdr:from>
    <xdr:to>
      <xdr:col>5</xdr:col>
      <xdr:colOff>0</xdr:colOff>
      <xdr:row>5</xdr:row>
      <xdr:rowOff>38100</xdr:rowOff>
    </xdr:to>
    <xdr:pic>
      <xdr:nvPicPr>
        <xdr:cNvPr id="61" name="Imagen 60" descr="Un dibujo animado&#10;&#10;Descripción generada automáticamente con confianza baja">
          <a:extLst>
            <a:ext uri="{FF2B5EF4-FFF2-40B4-BE49-F238E27FC236}">
              <a16:creationId xmlns:a16="http://schemas.microsoft.com/office/drawing/2014/main" id="{0081D60A-4CFC-4D9D-B20D-A389C958E284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484" t="-7430" r="-12825" b="-12825"/>
        <a:stretch/>
      </xdr:blipFill>
      <xdr:spPr bwMode="auto">
        <a:xfrm>
          <a:off x="2638425" y="0"/>
          <a:ext cx="2809875" cy="1085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DFCA2EC2-87CB-4C44-870A-6DD5D04ED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719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CC26698F-805D-41D4-87A9-ABFBCC661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719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F1CFAC58-AC2B-43F8-A687-F0A2182B9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719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4A17731C-EE32-4030-9E56-0C76293C3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719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6" name="Picture 32">
          <a:extLst>
            <a:ext uri="{FF2B5EF4-FFF2-40B4-BE49-F238E27FC236}">
              <a16:creationId xmlns:a16="http://schemas.microsoft.com/office/drawing/2014/main" id="{46276C86-07C6-4BF5-94C9-34B5CD4EC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57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7" name="Picture 32">
          <a:extLst>
            <a:ext uri="{FF2B5EF4-FFF2-40B4-BE49-F238E27FC236}">
              <a16:creationId xmlns:a16="http://schemas.microsoft.com/office/drawing/2014/main" id="{A99CB49C-FA80-43D1-A524-59716164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57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938FFDD8-23F3-4774-B69D-D63BA17EC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57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DF914EFE-A32E-49E8-89FF-71C36614B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57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38100</xdr:rowOff>
    </xdr:from>
    <xdr:to>
      <xdr:col>6</xdr:col>
      <xdr:colOff>552068</xdr:colOff>
      <xdr:row>0</xdr:row>
      <xdr:rowOff>39243</xdr:rowOff>
    </xdr:to>
    <xdr:pic>
      <xdr:nvPicPr>
        <xdr:cNvPr id="10" name="Picture 32">
          <a:extLst>
            <a:ext uri="{FF2B5EF4-FFF2-40B4-BE49-F238E27FC236}">
              <a16:creationId xmlns:a16="http://schemas.microsoft.com/office/drawing/2014/main" id="{A765023E-0603-45A2-9F9F-533AB5874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505445" y="38100"/>
          <a:ext cx="1456948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1" name="Picture 32">
          <a:extLst>
            <a:ext uri="{FF2B5EF4-FFF2-40B4-BE49-F238E27FC236}">
              <a16:creationId xmlns:a16="http://schemas.microsoft.com/office/drawing/2014/main" id="{541DA34F-2197-40AA-8A69-352E7A178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57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2" name="Picture 32">
          <a:extLst>
            <a:ext uri="{FF2B5EF4-FFF2-40B4-BE49-F238E27FC236}">
              <a16:creationId xmlns:a16="http://schemas.microsoft.com/office/drawing/2014/main" id="{72D45298-E508-49CD-B8E6-D8BBAEBE9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57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89CEC4D4-0953-4F33-868E-9554990CE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57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4" name="Picture 32">
          <a:extLst>
            <a:ext uri="{FF2B5EF4-FFF2-40B4-BE49-F238E27FC236}">
              <a16:creationId xmlns:a16="http://schemas.microsoft.com/office/drawing/2014/main" id="{86985AFA-7602-4756-9677-F2E719090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57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41BC7748-349D-47F9-9230-B980F1444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762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04E3FCC8-74BC-4918-BC2B-7CB5F2EBD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762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id="{5B251E05-CE05-4A9C-BB4F-90A35DB06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762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0F7C8E4A-9AC3-4821-B8E3-102F15CCD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762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1123951</xdr:colOff>
      <xdr:row>1</xdr:row>
      <xdr:rowOff>0</xdr:rowOff>
    </xdr:from>
    <xdr:to>
      <xdr:col>4</xdr:col>
      <xdr:colOff>923926</xdr:colOff>
      <xdr:row>5</xdr:row>
      <xdr:rowOff>209550</xdr:rowOff>
    </xdr:to>
    <xdr:pic>
      <xdr:nvPicPr>
        <xdr:cNvPr id="19" name="Imagen 18" descr="Un dibujo animado&#10;&#10;Descripción generada automáticamente con confianza baja">
          <a:extLst>
            <a:ext uri="{FF2B5EF4-FFF2-40B4-BE49-F238E27FC236}">
              <a16:creationId xmlns:a16="http://schemas.microsoft.com/office/drawing/2014/main" id="{BA2F302C-7D59-4BF2-A985-90D95CB25628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484" t="-7430" r="-12825" b="-12825"/>
        <a:stretch/>
      </xdr:blipFill>
      <xdr:spPr bwMode="auto">
        <a:xfrm>
          <a:off x="2581276" y="314325"/>
          <a:ext cx="2971800" cy="9715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D1B92535-5247-4CDB-928B-156984748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46B46F51-E81A-47F9-88CE-9E0A23471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4C0540C0-ECAA-4347-976F-D61832B12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4C8AC898-DDE6-4478-B299-6741613F0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180971</xdr:colOff>
      <xdr:row>0</xdr:row>
      <xdr:rowOff>133350</xdr:rowOff>
    </xdr:from>
    <xdr:to>
      <xdr:col>1</xdr:col>
      <xdr:colOff>380992</xdr:colOff>
      <xdr:row>0</xdr:row>
      <xdr:rowOff>136017</xdr:rowOff>
    </xdr:to>
    <xdr:pic>
      <xdr:nvPicPr>
        <xdr:cNvPr id="6" name="Picture 32">
          <a:extLst>
            <a:ext uri="{FF2B5EF4-FFF2-40B4-BE49-F238E27FC236}">
              <a16:creationId xmlns:a16="http://schemas.microsoft.com/office/drawing/2014/main" id="{872856D4-2D5A-4BD4-B729-A7FC04BEC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90521" y="13335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504821</xdr:colOff>
      <xdr:row>0</xdr:row>
      <xdr:rowOff>161925</xdr:rowOff>
    </xdr:from>
    <xdr:to>
      <xdr:col>3</xdr:col>
      <xdr:colOff>200017</xdr:colOff>
      <xdr:row>0</xdr:row>
      <xdr:rowOff>164592</xdr:rowOff>
    </xdr:to>
    <xdr:pic>
      <xdr:nvPicPr>
        <xdr:cNvPr id="7" name="Picture 32">
          <a:extLst>
            <a:ext uri="{FF2B5EF4-FFF2-40B4-BE49-F238E27FC236}">
              <a16:creationId xmlns:a16="http://schemas.microsoft.com/office/drawing/2014/main" id="{39893E8B-70BB-48E8-A538-C20859E1F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371596" y="161925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2781296</xdr:colOff>
      <xdr:row>4</xdr:row>
      <xdr:rowOff>19050</xdr:rowOff>
    </xdr:from>
    <xdr:to>
      <xdr:col>3</xdr:col>
      <xdr:colOff>2981317</xdr:colOff>
      <xdr:row>4</xdr:row>
      <xdr:rowOff>21717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3938F49D-D745-4D1D-A59B-897295280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181471" y="828675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790571</xdr:colOff>
      <xdr:row>17</xdr:row>
      <xdr:rowOff>66675</xdr:rowOff>
    </xdr:from>
    <xdr:to>
      <xdr:col>5</xdr:col>
      <xdr:colOff>76192</xdr:colOff>
      <xdr:row>17</xdr:row>
      <xdr:rowOff>69342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41562C00-839D-4B4E-8390-AFBA0F8A1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5343521" y="31623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10" name="Picture 32">
          <a:extLst>
            <a:ext uri="{FF2B5EF4-FFF2-40B4-BE49-F238E27FC236}">
              <a16:creationId xmlns:a16="http://schemas.microsoft.com/office/drawing/2014/main" id="{479C49CB-B444-4F4E-A1F0-020108936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11" name="Picture 32">
          <a:extLst>
            <a:ext uri="{FF2B5EF4-FFF2-40B4-BE49-F238E27FC236}">
              <a16:creationId xmlns:a16="http://schemas.microsoft.com/office/drawing/2014/main" id="{712C462B-E42D-4E77-9FF6-5CB71A2AA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12" name="Picture 32">
          <a:extLst>
            <a:ext uri="{FF2B5EF4-FFF2-40B4-BE49-F238E27FC236}">
              <a16:creationId xmlns:a16="http://schemas.microsoft.com/office/drawing/2014/main" id="{EA2344A9-0410-4A35-8EBE-31FC19003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FDD8779C-6976-4663-A681-0C1B9B757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4" name="Picture 32">
          <a:extLst>
            <a:ext uri="{FF2B5EF4-FFF2-40B4-BE49-F238E27FC236}">
              <a16:creationId xmlns:a16="http://schemas.microsoft.com/office/drawing/2014/main" id="{8811CFC2-5501-4340-99EF-C94AD15D4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7ECEC5A6-1754-442D-997F-821B324A2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F4D8E8F2-EF2B-4A15-850C-1CE33B0C0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id="{15C86CA9-F888-400B-9A36-CD65F2975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0</xdr:rowOff>
    </xdr:from>
    <xdr:to>
      <xdr:col>6</xdr:col>
      <xdr:colOff>276605</xdr:colOff>
      <xdr:row>0</xdr:row>
      <xdr:rowOff>1143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399FFC31-5213-4145-B5F5-ACFBD0FD2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448295" y="0"/>
          <a:ext cx="1181485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9" name="Picture 32">
          <a:extLst>
            <a:ext uri="{FF2B5EF4-FFF2-40B4-BE49-F238E27FC236}">
              <a16:creationId xmlns:a16="http://schemas.microsoft.com/office/drawing/2014/main" id="{2D2CD5EE-5643-4B43-B168-DFE5D1AB3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20" name="Picture 32">
          <a:extLst>
            <a:ext uri="{FF2B5EF4-FFF2-40B4-BE49-F238E27FC236}">
              <a16:creationId xmlns:a16="http://schemas.microsoft.com/office/drawing/2014/main" id="{43965057-C7D3-450E-9961-6B86434C6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21" name="Picture 32">
          <a:extLst>
            <a:ext uri="{FF2B5EF4-FFF2-40B4-BE49-F238E27FC236}">
              <a16:creationId xmlns:a16="http://schemas.microsoft.com/office/drawing/2014/main" id="{57D90006-1814-49F0-893A-C23C3BEA1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22" name="Picture 32">
          <a:extLst>
            <a:ext uri="{FF2B5EF4-FFF2-40B4-BE49-F238E27FC236}">
              <a16:creationId xmlns:a16="http://schemas.microsoft.com/office/drawing/2014/main" id="{EEC4ADC9-5056-4E1B-953F-B3078B5DF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3" name="Picture 32">
          <a:extLst>
            <a:ext uri="{FF2B5EF4-FFF2-40B4-BE49-F238E27FC236}">
              <a16:creationId xmlns:a16="http://schemas.microsoft.com/office/drawing/2014/main" id="{58D5C076-FFF9-4300-8ADA-8157288F2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4" name="Picture 32">
          <a:extLst>
            <a:ext uri="{FF2B5EF4-FFF2-40B4-BE49-F238E27FC236}">
              <a16:creationId xmlns:a16="http://schemas.microsoft.com/office/drawing/2014/main" id="{CE5D9023-C683-4551-903C-90FB07D29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5" name="Picture 32">
          <a:extLst>
            <a:ext uri="{FF2B5EF4-FFF2-40B4-BE49-F238E27FC236}">
              <a16:creationId xmlns:a16="http://schemas.microsoft.com/office/drawing/2014/main" id="{9D349F65-04E1-4C78-BB10-CD2217E79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6" name="Picture 32">
          <a:extLst>
            <a:ext uri="{FF2B5EF4-FFF2-40B4-BE49-F238E27FC236}">
              <a16:creationId xmlns:a16="http://schemas.microsoft.com/office/drawing/2014/main" id="{F3A74A72-4CE3-4EFF-9021-C80A41DA1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27" name="Picture 32">
          <a:extLst>
            <a:ext uri="{FF2B5EF4-FFF2-40B4-BE49-F238E27FC236}">
              <a16:creationId xmlns:a16="http://schemas.microsoft.com/office/drawing/2014/main" id="{7DF0F6A3-3E45-4A0A-BF69-606CDD717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28" name="Picture 32">
          <a:extLst>
            <a:ext uri="{FF2B5EF4-FFF2-40B4-BE49-F238E27FC236}">
              <a16:creationId xmlns:a16="http://schemas.microsoft.com/office/drawing/2014/main" id="{6E018495-DF97-47A0-B1C2-E3D9BFAF2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29" name="Picture 32">
          <a:extLst>
            <a:ext uri="{FF2B5EF4-FFF2-40B4-BE49-F238E27FC236}">
              <a16:creationId xmlns:a16="http://schemas.microsoft.com/office/drawing/2014/main" id="{EE4F399C-9801-4FE2-B6CB-A36B33B0A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30" name="Picture 32">
          <a:extLst>
            <a:ext uri="{FF2B5EF4-FFF2-40B4-BE49-F238E27FC236}">
              <a16:creationId xmlns:a16="http://schemas.microsoft.com/office/drawing/2014/main" id="{E20FD967-5227-458B-89FB-A6383348C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1" name="Picture 32">
          <a:extLst>
            <a:ext uri="{FF2B5EF4-FFF2-40B4-BE49-F238E27FC236}">
              <a16:creationId xmlns:a16="http://schemas.microsoft.com/office/drawing/2014/main" id="{27313198-B9E9-4092-9EFA-203E3BC4E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2" name="Picture 32">
          <a:extLst>
            <a:ext uri="{FF2B5EF4-FFF2-40B4-BE49-F238E27FC236}">
              <a16:creationId xmlns:a16="http://schemas.microsoft.com/office/drawing/2014/main" id="{770F5AD2-A96C-4395-A51A-27C7557C7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D0B5A5E9-63AE-49D9-BD25-6820DDDE2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4" name="Picture 32">
          <a:extLst>
            <a:ext uri="{FF2B5EF4-FFF2-40B4-BE49-F238E27FC236}">
              <a16:creationId xmlns:a16="http://schemas.microsoft.com/office/drawing/2014/main" id="{5CE845F4-C09A-45FA-A89B-B6A7F082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0</xdr:rowOff>
    </xdr:from>
    <xdr:to>
      <xdr:col>6</xdr:col>
      <xdr:colOff>286130</xdr:colOff>
      <xdr:row>0</xdr:row>
      <xdr:rowOff>1143</xdr:rowOff>
    </xdr:to>
    <xdr:pic>
      <xdr:nvPicPr>
        <xdr:cNvPr id="35" name="Picture 32">
          <a:extLst>
            <a:ext uri="{FF2B5EF4-FFF2-40B4-BE49-F238E27FC236}">
              <a16:creationId xmlns:a16="http://schemas.microsoft.com/office/drawing/2014/main" id="{B3EA32F2-ECCE-4ACE-9E85-35181FEF3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448295" y="0"/>
          <a:ext cx="1191010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6" name="Picture 32">
          <a:extLst>
            <a:ext uri="{FF2B5EF4-FFF2-40B4-BE49-F238E27FC236}">
              <a16:creationId xmlns:a16="http://schemas.microsoft.com/office/drawing/2014/main" id="{A5E25499-5C1B-42E2-864F-78BB750FA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7" name="Picture 32">
          <a:extLst>
            <a:ext uri="{FF2B5EF4-FFF2-40B4-BE49-F238E27FC236}">
              <a16:creationId xmlns:a16="http://schemas.microsoft.com/office/drawing/2014/main" id="{3B6BC4CC-A358-4476-BE1F-AC6038AF1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8" name="Picture 32">
          <a:extLst>
            <a:ext uri="{FF2B5EF4-FFF2-40B4-BE49-F238E27FC236}">
              <a16:creationId xmlns:a16="http://schemas.microsoft.com/office/drawing/2014/main" id="{5560368D-3D44-4C1F-B9A1-3561C6017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9" name="Picture 32">
          <a:extLst>
            <a:ext uri="{FF2B5EF4-FFF2-40B4-BE49-F238E27FC236}">
              <a16:creationId xmlns:a16="http://schemas.microsoft.com/office/drawing/2014/main" id="{34920569-A297-4444-8CB2-9ACB9E5CA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40" name="Picture 32">
          <a:extLst>
            <a:ext uri="{FF2B5EF4-FFF2-40B4-BE49-F238E27FC236}">
              <a16:creationId xmlns:a16="http://schemas.microsoft.com/office/drawing/2014/main" id="{0AE62D06-315C-4F6F-98C0-599048ED2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41" name="Picture 32">
          <a:extLst>
            <a:ext uri="{FF2B5EF4-FFF2-40B4-BE49-F238E27FC236}">
              <a16:creationId xmlns:a16="http://schemas.microsoft.com/office/drawing/2014/main" id="{B82A69AA-DB8A-4983-A70A-81E64AEE5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42" name="Picture 32">
          <a:extLst>
            <a:ext uri="{FF2B5EF4-FFF2-40B4-BE49-F238E27FC236}">
              <a16:creationId xmlns:a16="http://schemas.microsoft.com/office/drawing/2014/main" id="{7D63A314-A966-424B-828E-0903E6854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43" name="Picture 32">
          <a:extLst>
            <a:ext uri="{FF2B5EF4-FFF2-40B4-BE49-F238E27FC236}">
              <a16:creationId xmlns:a16="http://schemas.microsoft.com/office/drawing/2014/main" id="{F4207B3D-62B9-4D5D-9043-BC60B28C8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44" name="Picture 32">
          <a:extLst>
            <a:ext uri="{FF2B5EF4-FFF2-40B4-BE49-F238E27FC236}">
              <a16:creationId xmlns:a16="http://schemas.microsoft.com/office/drawing/2014/main" id="{9AAE2C73-C908-4A1A-BD82-7043D8682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45" name="Picture 32">
          <a:extLst>
            <a:ext uri="{FF2B5EF4-FFF2-40B4-BE49-F238E27FC236}">
              <a16:creationId xmlns:a16="http://schemas.microsoft.com/office/drawing/2014/main" id="{BE2A984C-4A10-43B0-AA16-FF11F24CC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46" name="Picture 32">
          <a:extLst>
            <a:ext uri="{FF2B5EF4-FFF2-40B4-BE49-F238E27FC236}">
              <a16:creationId xmlns:a16="http://schemas.microsoft.com/office/drawing/2014/main" id="{55F4986A-CB76-4C57-86FC-16CFD2ED3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47" name="Picture 32">
          <a:extLst>
            <a:ext uri="{FF2B5EF4-FFF2-40B4-BE49-F238E27FC236}">
              <a16:creationId xmlns:a16="http://schemas.microsoft.com/office/drawing/2014/main" id="{24F16E7E-405B-49D4-99E8-82BE83019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48" name="Picture 32">
          <a:extLst>
            <a:ext uri="{FF2B5EF4-FFF2-40B4-BE49-F238E27FC236}">
              <a16:creationId xmlns:a16="http://schemas.microsoft.com/office/drawing/2014/main" id="{D0A441AB-150C-4967-BC70-6DC91D251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49" name="Picture 32">
          <a:extLst>
            <a:ext uri="{FF2B5EF4-FFF2-40B4-BE49-F238E27FC236}">
              <a16:creationId xmlns:a16="http://schemas.microsoft.com/office/drawing/2014/main" id="{53E53940-76CE-4A1D-AE89-F08B254EB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50" name="Picture 32">
          <a:extLst>
            <a:ext uri="{FF2B5EF4-FFF2-40B4-BE49-F238E27FC236}">
              <a16:creationId xmlns:a16="http://schemas.microsoft.com/office/drawing/2014/main" id="{362394F6-8E10-47B2-BBF1-29F2267AA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51" name="Picture 32">
          <a:extLst>
            <a:ext uri="{FF2B5EF4-FFF2-40B4-BE49-F238E27FC236}">
              <a16:creationId xmlns:a16="http://schemas.microsoft.com/office/drawing/2014/main" id="{6AD9DA59-2B35-47D0-A5FB-5FB13D3F0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0</xdr:rowOff>
    </xdr:from>
    <xdr:to>
      <xdr:col>5</xdr:col>
      <xdr:colOff>857630</xdr:colOff>
      <xdr:row>0</xdr:row>
      <xdr:rowOff>1143</xdr:rowOff>
    </xdr:to>
    <xdr:pic>
      <xdr:nvPicPr>
        <xdr:cNvPr id="52" name="Picture 32">
          <a:extLst>
            <a:ext uri="{FF2B5EF4-FFF2-40B4-BE49-F238E27FC236}">
              <a16:creationId xmlns:a16="http://schemas.microsoft.com/office/drawing/2014/main" id="{0DAD284B-0345-4D7C-A7F1-CC8B0CEF3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448295" y="0"/>
          <a:ext cx="857635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53" name="Picture 32">
          <a:extLst>
            <a:ext uri="{FF2B5EF4-FFF2-40B4-BE49-F238E27FC236}">
              <a16:creationId xmlns:a16="http://schemas.microsoft.com/office/drawing/2014/main" id="{8A0E27D3-1113-46A1-BB15-11F1B7D1D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54" name="Picture 32">
          <a:extLst>
            <a:ext uri="{FF2B5EF4-FFF2-40B4-BE49-F238E27FC236}">
              <a16:creationId xmlns:a16="http://schemas.microsoft.com/office/drawing/2014/main" id="{868EC93A-D8A7-4191-9505-EF383A089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55" name="Picture 32">
          <a:extLst>
            <a:ext uri="{FF2B5EF4-FFF2-40B4-BE49-F238E27FC236}">
              <a16:creationId xmlns:a16="http://schemas.microsoft.com/office/drawing/2014/main" id="{ACE9C8D0-CF34-49F0-A328-EBBA43757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56" name="Picture 32">
          <a:extLst>
            <a:ext uri="{FF2B5EF4-FFF2-40B4-BE49-F238E27FC236}">
              <a16:creationId xmlns:a16="http://schemas.microsoft.com/office/drawing/2014/main" id="{E4B3CFAA-340E-476D-BBCB-202C2B04D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57" name="Picture 32">
          <a:extLst>
            <a:ext uri="{FF2B5EF4-FFF2-40B4-BE49-F238E27FC236}">
              <a16:creationId xmlns:a16="http://schemas.microsoft.com/office/drawing/2014/main" id="{197F5BCB-C40C-436D-AA89-A01A91760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58" name="Picture 32">
          <a:extLst>
            <a:ext uri="{FF2B5EF4-FFF2-40B4-BE49-F238E27FC236}">
              <a16:creationId xmlns:a16="http://schemas.microsoft.com/office/drawing/2014/main" id="{732CFF57-8DA6-4306-8186-5AA7BB5FA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59" name="Picture 32">
          <a:extLst>
            <a:ext uri="{FF2B5EF4-FFF2-40B4-BE49-F238E27FC236}">
              <a16:creationId xmlns:a16="http://schemas.microsoft.com/office/drawing/2014/main" id="{D58E4EC1-02EF-40D9-AC78-E0DB9EE18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60" name="Picture 32">
          <a:extLst>
            <a:ext uri="{FF2B5EF4-FFF2-40B4-BE49-F238E27FC236}">
              <a16:creationId xmlns:a16="http://schemas.microsoft.com/office/drawing/2014/main" id="{3161655D-FA32-4DD0-B8E2-AA034043A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1228725</xdr:colOff>
      <xdr:row>0</xdr:row>
      <xdr:rowOff>0</xdr:rowOff>
    </xdr:from>
    <xdr:to>
      <xdr:col>4</xdr:col>
      <xdr:colOff>895350</xdr:colOff>
      <xdr:row>5</xdr:row>
      <xdr:rowOff>133350</xdr:rowOff>
    </xdr:to>
    <xdr:pic>
      <xdr:nvPicPr>
        <xdr:cNvPr id="61" name="Imagen 60" descr="Un dibujo animado&#10;&#10;Descripción generada automáticamente con confianza baja">
          <a:extLst>
            <a:ext uri="{FF2B5EF4-FFF2-40B4-BE49-F238E27FC236}">
              <a16:creationId xmlns:a16="http://schemas.microsoft.com/office/drawing/2014/main" id="{864B8C66-2BDE-4180-BD8C-1280C78481FB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484" t="-7430" r="-12825" b="-12825"/>
        <a:stretch/>
      </xdr:blipFill>
      <xdr:spPr bwMode="auto">
        <a:xfrm>
          <a:off x="2628900" y="0"/>
          <a:ext cx="2809875" cy="1085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A1E8F879-A117-403D-9D25-06CA31A51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6004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06195265-2AC4-460B-BA44-07C525EF2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6004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EBABB4A1-53AD-4150-B80D-95205BE01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6004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AD8C4616-26B3-46EB-8663-D6C20FE04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6004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6" name="Picture 32">
          <a:extLst>
            <a:ext uri="{FF2B5EF4-FFF2-40B4-BE49-F238E27FC236}">
              <a16:creationId xmlns:a16="http://schemas.microsoft.com/office/drawing/2014/main" id="{8366E55B-F16F-415B-A83C-F61D76A22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001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7" name="Picture 32">
          <a:extLst>
            <a:ext uri="{FF2B5EF4-FFF2-40B4-BE49-F238E27FC236}">
              <a16:creationId xmlns:a16="http://schemas.microsoft.com/office/drawing/2014/main" id="{E9D85FCE-1018-4997-BD1C-5E86051F7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001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965C773B-E625-4438-AB25-BF0ED1270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001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84DEADD7-4599-44DE-8187-C756DFAB0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001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0</xdr:rowOff>
    </xdr:from>
    <xdr:to>
      <xdr:col>6</xdr:col>
      <xdr:colOff>552068</xdr:colOff>
      <xdr:row>0</xdr:row>
      <xdr:rowOff>1143</xdr:rowOff>
    </xdr:to>
    <xdr:pic>
      <xdr:nvPicPr>
        <xdr:cNvPr id="10" name="Picture 32">
          <a:extLst>
            <a:ext uri="{FF2B5EF4-FFF2-40B4-BE49-F238E27FC236}">
              <a16:creationId xmlns:a16="http://schemas.microsoft.com/office/drawing/2014/main" id="{BE966EC9-6A2A-4BAB-8300-B70821ED2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4591045" y="38100"/>
          <a:ext cx="1456948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1" name="Picture 32">
          <a:extLst>
            <a:ext uri="{FF2B5EF4-FFF2-40B4-BE49-F238E27FC236}">
              <a16:creationId xmlns:a16="http://schemas.microsoft.com/office/drawing/2014/main" id="{02877C78-FDEF-44E0-96F4-97942DC1B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001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2" name="Picture 32">
          <a:extLst>
            <a:ext uri="{FF2B5EF4-FFF2-40B4-BE49-F238E27FC236}">
              <a16:creationId xmlns:a16="http://schemas.microsoft.com/office/drawing/2014/main" id="{CC8632C7-185C-48CB-9083-5AA7D2D7B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001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D7BE470A-C112-4A1C-845B-3BE78B048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001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4" name="Picture 32">
          <a:extLst>
            <a:ext uri="{FF2B5EF4-FFF2-40B4-BE49-F238E27FC236}">
              <a16:creationId xmlns:a16="http://schemas.microsoft.com/office/drawing/2014/main" id="{FE4678D8-CE78-45A0-9CB9-F755B8E51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001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726229A4-CFD9-4687-807A-BF9C04A98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762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190CCBF0-0B54-43DD-B2F6-94EAAE000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762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id="{5C9BFFF3-EBE7-427A-A510-FC17AA4A3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762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B2946441-BD6D-4147-8F2C-A7485D565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762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0" name="Picture 32">
          <a:extLst>
            <a:ext uri="{FF2B5EF4-FFF2-40B4-BE49-F238E27FC236}">
              <a16:creationId xmlns:a16="http://schemas.microsoft.com/office/drawing/2014/main" id="{AF119DE2-C135-4842-B0A6-944FBA0BC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1" name="Picture 32">
          <a:extLst>
            <a:ext uri="{FF2B5EF4-FFF2-40B4-BE49-F238E27FC236}">
              <a16:creationId xmlns:a16="http://schemas.microsoft.com/office/drawing/2014/main" id="{23428556-3635-4EFA-9FB2-F2755CFAD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2" name="Picture 32">
          <a:extLst>
            <a:ext uri="{FF2B5EF4-FFF2-40B4-BE49-F238E27FC236}">
              <a16:creationId xmlns:a16="http://schemas.microsoft.com/office/drawing/2014/main" id="{0049BDFA-5ABD-440E-BA6A-FAE8F29C6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23" name="Picture 32">
          <a:extLst>
            <a:ext uri="{FF2B5EF4-FFF2-40B4-BE49-F238E27FC236}">
              <a16:creationId xmlns:a16="http://schemas.microsoft.com/office/drawing/2014/main" id="{C13378C5-2B4D-4EC8-9EE5-3CC408C54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0</xdr:row>
      <xdr:rowOff>0</xdr:rowOff>
    </xdr:from>
    <xdr:to>
      <xdr:col>1</xdr:col>
      <xdr:colOff>200017</xdr:colOff>
      <xdr:row>0</xdr:row>
      <xdr:rowOff>2667</xdr:rowOff>
    </xdr:to>
    <xdr:pic>
      <xdr:nvPicPr>
        <xdr:cNvPr id="24" name="Picture 32">
          <a:extLst>
            <a:ext uri="{FF2B5EF4-FFF2-40B4-BE49-F238E27FC236}">
              <a16:creationId xmlns:a16="http://schemas.microsoft.com/office/drawing/2014/main" id="{4BB8DBD5-B935-45F6-AEAD-E77418A32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095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0</xdr:row>
      <xdr:rowOff>0</xdr:rowOff>
    </xdr:from>
    <xdr:to>
      <xdr:col>1</xdr:col>
      <xdr:colOff>200017</xdr:colOff>
      <xdr:row>0</xdr:row>
      <xdr:rowOff>2667</xdr:rowOff>
    </xdr:to>
    <xdr:pic>
      <xdr:nvPicPr>
        <xdr:cNvPr id="25" name="Picture 32">
          <a:extLst>
            <a:ext uri="{FF2B5EF4-FFF2-40B4-BE49-F238E27FC236}">
              <a16:creationId xmlns:a16="http://schemas.microsoft.com/office/drawing/2014/main" id="{810414BB-8C93-4CED-9A74-283753C82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095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0</xdr:row>
      <xdr:rowOff>0</xdr:rowOff>
    </xdr:from>
    <xdr:to>
      <xdr:col>1</xdr:col>
      <xdr:colOff>200017</xdr:colOff>
      <xdr:row>0</xdr:row>
      <xdr:rowOff>2667</xdr:rowOff>
    </xdr:to>
    <xdr:pic>
      <xdr:nvPicPr>
        <xdr:cNvPr id="26" name="Picture 32">
          <a:extLst>
            <a:ext uri="{FF2B5EF4-FFF2-40B4-BE49-F238E27FC236}">
              <a16:creationId xmlns:a16="http://schemas.microsoft.com/office/drawing/2014/main" id="{5C067E1C-F944-45B9-871A-97A57F581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095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0</xdr:row>
      <xdr:rowOff>0</xdr:rowOff>
    </xdr:from>
    <xdr:to>
      <xdr:col>1</xdr:col>
      <xdr:colOff>200017</xdr:colOff>
      <xdr:row>0</xdr:row>
      <xdr:rowOff>2667</xdr:rowOff>
    </xdr:to>
    <xdr:pic>
      <xdr:nvPicPr>
        <xdr:cNvPr id="27" name="Picture 32">
          <a:extLst>
            <a:ext uri="{FF2B5EF4-FFF2-40B4-BE49-F238E27FC236}">
              <a16:creationId xmlns:a16="http://schemas.microsoft.com/office/drawing/2014/main" id="{D652B48C-1913-40A2-9A36-748C6FC56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095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28" name="Picture 32">
          <a:extLst>
            <a:ext uri="{FF2B5EF4-FFF2-40B4-BE49-F238E27FC236}">
              <a16:creationId xmlns:a16="http://schemas.microsoft.com/office/drawing/2014/main" id="{CFA0AEB1-5434-48D2-B464-0A80153F6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766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29" name="Picture 32">
          <a:extLst>
            <a:ext uri="{FF2B5EF4-FFF2-40B4-BE49-F238E27FC236}">
              <a16:creationId xmlns:a16="http://schemas.microsoft.com/office/drawing/2014/main" id="{754E4C4E-74EE-46AA-BD54-9427E210E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766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30" name="Picture 32">
          <a:extLst>
            <a:ext uri="{FF2B5EF4-FFF2-40B4-BE49-F238E27FC236}">
              <a16:creationId xmlns:a16="http://schemas.microsoft.com/office/drawing/2014/main" id="{E88388E7-323F-4A7E-8065-D3BEBA8C2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766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31" name="Picture 32">
          <a:extLst>
            <a:ext uri="{FF2B5EF4-FFF2-40B4-BE49-F238E27FC236}">
              <a16:creationId xmlns:a16="http://schemas.microsoft.com/office/drawing/2014/main" id="{BFE6D62B-D91D-4B80-B585-DFAF41851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766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2" name="Picture 32">
          <a:extLst>
            <a:ext uri="{FF2B5EF4-FFF2-40B4-BE49-F238E27FC236}">
              <a16:creationId xmlns:a16="http://schemas.microsoft.com/office/drawing/2014/main" id="{89C8794F-0E79-407E-A9A9-915A26436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9D0999D2-0316-4246-B740-5A8E1B888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4" name="Picture 32">
          <a:extLst>
            <a:ext uri="{FF2B5EF4-FFF2-40B4-BE49-F238E27FC236}">
              <a16:creationId xmlns:a16="http://schemas.microsoft.com/office/drawing/2014/main" id="{435EEA5D-53BF-4C8D-BDE7-E2701160D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5" name="Picture 32">
          <a:extLst>
            <a:ext uri="{FF2B5EF4-FFF2-40B4-BE49-F238E27FC236}">
              <a16:creationId xmlns:a16="http://schemas.microsoft.com/office/drawing/2014/main" id="{F691859E-D1D3-47AA-BA63-C8785ABA6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0</xdr:rowOff>
    </xdr:from>
    <xdr:to>
      <xdr:col>6</xdr:col>
      <xdr:colOff>276605</xdr:colOff>
      <xdr:row>0</xdr:row>
      <xdr:rowOff>1143</xdr:rowOff>
    </xdr:to>
    <xdr:pic>
      <xdr:nvPicPr>
        <xdr:cNvPr id="36" name="Picture 32">
          <a:extLst>
            <a:ext uri="{FF2B5EF4-FFF2-40B4-BE49-F238E27FC236}">
              <a16:creationId xmlns:a16="http://schemas.microsoft.com/office/drawing/2014/main" id="{3A7B1225-31A1-4F71-B176-C75E6BA2C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4391020" y="190500"/>
          <a:ext cx="1181485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7" name="Picture 32">
          <a:extLst>
            <a:ext uri="{FF2B5EF4-FFF2-40B4-BE49-F238E27FC236}">
              <a16:creationId xmlns:a16="http://schemas.microsoft.com/office/drawing/2014/main" id="{BF6CE8E4-E0C0-4948-8254-0826B42C7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8" name="Picture 32">
          <a:extLst>
            <a:ext uri="{FF2B5EF4-FFF2-40B4-BE49-F238E27FC236}">
              <a16:creationId xmlns:a16="http://schemas.microsoft.com/office/drawing/2014/main" id="{E44CE82D-AD9F-4C9E-B768-1042D83F0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39" name="Picture 32">
          <a:extLst>
            <a:ext uri="{FF2B5EF4-FFF2-40B4-BE49-F238E27FC236}">
              <a16:creationId xmlns:a16="http://schemas.microsoft.com/office/drawing/2014/main" id="{FEDC51B6-430E-4330-A47B-D613F0326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40" name="Picture 32">
          <a:extLst>
            <a:ext uri="{FF2B5EF4-FFF2-40B4-BE49-F238E27FC236}">
              <a16:creationId xmlns:a16="http://schemas.microsoft.com/office/drawing/2014/main" id="{422A36A3-77EE-4EEC-9388-810DA692B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41" name="Picture 32">
          <a:extLst>
            <a:ext uri="{FF2B5EF4-FFF2-40B4-BE49-F238E27FC236}">
              <a16:creationId xmlns:a16="http://schemas.microsoft.com/office/drawing/2014/main" id="{D82BE8D8-AAE5-4E9F-BF5F-1707A693A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42" name="Picture 32">
          <a:extLst>
            <a:ext uri="{FF2B5EF4-FFF2-40B4-BE49-F238E27FC236}">
              <a16:creationId xmlns:a16="http://schemas.microsoft.com/office/drawing/2014/main" id="{858ED809-010B-4C11-BDF2-602FF3BC1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43" name="Picture 32">
          <a:extLst>
            <a:ext uri="{FF2B5EF4-FFF2-40B4-BE49-F238E27FC236}">
              <a16:creationId xmlns:a16="http://schemas.microsoft.com/office/drawing/2014/main" id="{CD837C1F-28CD-4756-B4FA-3940286AD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44" name="Picture 32">
          <a:extLst>
            <a:ext uri="{FF2B5EF4-FFF2-40B4-BE49-F238E27FC236}">
              <a16:creationId xmlns:a16="http://schemas.microsoft.com/office/drawing/2014/main" id="{D1E35633-AF11-4FA8-9B0F-44BAB3C68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45" name="Picture 32">
          <a:extLst>
            <a:ext uri="{FF2B5EF4-FFF2-40B4-BE49-F238E27FC236}">
              <a16:creationId xmlns:a16="http://schemas.microsoft.com/office/drawing/2014/main" id="{D7CAC0E3-4ADD-46F2-BE56-8C0A70472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766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46" name="Picture 32">
          <a:extLst>
            <a:ext uri="{FF2B5EF4-FFF2-40B4-BE49-F238E27FC236}">
              <a16:creationId xmlns:a16="http://schemas.microsoft.com/office/drawing/2014/main" id="{B411349D-E458-4163-B466-674620435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766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47" name="Picture 32">
          <a:extLst>
            <a:ext uri="{FF2B5EF4-FFF2-40B4-BE49-F238E27FC236}">
              <a16:creationId xmlns:a16="http://schemas.microsoft.com/office/drawing/2014/main" id="{88A259BF-D48C-402E-A2EB-ED9C14AE5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766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48" name="Picture 32">
          <a:extLst>
            <a:ext uri="{FF2B5EF4-FFF2-40B4-BE49-F238E27FC236}">
              <a16:creationId xmlns:a16="http://schemas.microsoft.com/office/drawing/2014/main" id="{B9979208-9D52-4A73-A024-2B3D2468A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766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49" name="Picture 32">
          <a:extLst>
            <a:ext uri="{FF2B5EF4-FFF2-40B4-BE49-F238E27FC236}">
              <a16:creationId xmlns:a16="http://schemas.microsoft.com/office/drawing/2014/main" id="{E5A59E99-72A8-44BD-B211-63AE6D8E1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50" name="Picture 32">
          <a:extLst>
            <a:ext uri="{FF2B5EF4-FFF2-40B4-BE49-F238E27FC236}">
              <a16:creationId xmlns:a16="http://schemas.microsoft.com/office/drawing/2014/main" id="{8AA87E8E-8D2E-4A00-8C52-961DE3C66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51" name="Picture 32">
          <a:extLst>
            <a:ext uri="{FF2B5EF4-FFF2-40B4-BE49-F238E27FC236}">
              <a16:creationId xmlns:a16="http://schemas.microsoft.com/office/drawing/2014/main" id="{7D8F8E29-0EEB-4B34-B219-87B98661A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52" name="Picture 32">
          <a:extLst>
            <a:ext uri="{FF2B5EF4-FFF2-40B4-BE49-F238E27FC236}">
              <a16:creationId xmlns:a16="http://schemas.microsoft.com/office/drawing/2014/main" id="{7C63F02A-5901-477D-B353-95E1056C6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0</xdr:rowOff>
    </xdr:from>
    <xdr:to>
      <xdr:col>6</xdr:col>
      <xdr:colOff>286130</xdr:colOff>
      <xdr:row>0</xdr:row>
      <xdr:rowOff>1143</xdr:rowOff>
    </xdr:to>
    <xdr:pic>
      <xdr:nvPicPr>
        <xdr:cNvPr id="53" name="Picture 32">
          <a:extLst>
            <a:ext uri="{FF2B5EF4-FFF2-40B4-BE49-F238E27FC236}">
              <a16:creationId xmlns:a16="http://schemas.microsoft.com/office/drawing/2014/main" id="{494F2070-9019-4DD5-9917-98D825BD0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4391020" y="190500"/>
          <a:ext cx="1191010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54" name="Picture 32">
          <a:extLst>
            <a:ext uri="{FF2B5EF4-FFF2-40B4-BE49-F238E27FC236}">
              <a16:creationId xmlns:a16="http://schemas.microsoft.com/office/drawing/2014/main" id="{30F3CB54-258F-4EF5-B33D-D9D353159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55" name="Picture 32">
          <a:extLst>
            <a:ext uri="{FF2B5EF4-FFF2-40B4-BE49-F238E27FC236}">
              <a16:creationId xmlns:a16="http://schemas.microsoft.com/office/drawing/2014/main" id="{422878C8-84CC-4582-A833-DF8015766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56" name="Picture 32">
          <a:extLst>
            <a:ext uri="{FF2B5EF4-FFF2-40B4-BE49-F238E27FC236}">
              <a16:creationId xmlns:a16="http://schemas.microsoft.com/office/drawing/2014/main" id="{DF202D25-2A76-42A8-A6EC-85C315D73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57" name="Picture 32">
          <a:extLst>
            <a:ext uri="{FF2B5EF4-FFF2-40B4-BE49-F238E27FC236}">
              <a16:creationId xmlns:a16="http://schemas.microsoft.com/office/drawing/2014/main" id="{C58F36C8-07CB-4336-B5F9-AE88A98E0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58" name="Picture 32">
          <a:extLst>
            <a:ext uri="{FF2B5EF4-FFF2-40B4-BE49-F238E27FC236}">
              <a16:creationId xmlns:a16="http://schemas.microsoft.com/office/drawing/2014/main" id="{D1769323-3B0D-4DA3-BF86-F5EA8E3E3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59" name="Picture 32">
          <a:extLst>
            <a:ext uri="{FF2B5EF4-FFF2-40B4-BE49-F238E27FC236}">
              <a16:creationId xmlns:a16="http://schemas.microsoft.com/office/drawing/2014/main" id="{A1BC98CE-17E5-408D-A0F3-E1D26F76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60" name="Picture 32">
          <a:extLst>
            <a:ext uri="{FF2B5EF4-FFF2-40B4-BE49-F238E27FC236}">
              <a16:creationId xmlns:a16="http://schemas.microsoft.com/office/drawing/2014/main" id="{53951F09-11A5-47EF-A559-90D54A263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61" name="Picture 32">
          <a:extLst>
            <a:ext uri="{FF2B5EF4-FFF2-40B4-BE49-F238E27FC236}">
              <a16:creationId xmlns:a16="http://schemas.microsoft.com/office/drawing/2014/main" id="{77997226-12A9-443F-984B-DFC7686AA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62" name="Picture 32">
          <a:extLst>
            <a:ext uri="{FF2B5EF4-FFF2-40B4-BE49-F238E27FC236}">
              <a16:creationId xmlns:a16="http://schemas.microsoft.com/office/drawing/2014/main" id="{A4E16CA2-6BB0-42FA-A999-45881554D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766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63" name="Picture 32">
          <a:extLst>
            <a:ext uri="{FF2B5EF4-FFF2-40B4-BE49-F238E27FC236}">
              <a16:creationId xmlns:a16="http://schemas.microsoft.com/office/drawing/2014/main" id="{AA07057B-8AEA-4DEF-B434-71412AC05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766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64" name="Picture 32">
          <a:extLst>
            <a:ext uri="{FF2B5EF4-FFF2-40B4-BE49-F238E27FC236}">
              <a16:creationId xmlns:a16="http://schemas.microsoft.com/office/drawing/2014/main" id="{C86BAC6F-F06D-4DC5-8130-0C9BB1449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766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65" name="Picture 32">
          <a:extLst>
            <a:ext uri="{FF2B5EF4-FFF2-40B4-BE49-F238E27FC236}">
              <a16:creationId xmlns:a16="http://schemas.microsoft.com/office/drawing/2014/main" id="{BE746B76-AD34-4357-BCBD-ADAE89274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766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66" name="Picture 32">
          <a:extLst>
            <a:ext uri="{FF2B5EF4-FFF2-40B4-BE49-F238E27FC236}">
              <a16:creationId xmlns:a16="http://schemas.microsoft.com/office/drawing/2014/main" id="{F9504EB3-8877-46A5-8107-87620B511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67" name="Picture 32">
          <a:extLst>
            <a:ext uri="{FF2B5EF4-FFF2-40B4-BE49-F238E27FC236}">
              <a16:creationId xmlns:a16="http://schemas.microsoft.com/office/drawing/2014/main" id="{39A037B4-1AD5-4268-83B2-B930E4F01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68" name="Picture 32">
          <a:extLst>
            <a:ext uri="{FF2B5EF4-FFF2-40B4-BE49-F238E27FC236}">
              <a16:creationId xmlns:a16="http://schemas.microsoft.com/office/drawing/2014/main" id="{774938CE-A923-4642-8311-D571F1DBD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69" name="Picture 32">
          <a:extLst>
            <a:ext uri="{FF2B5EF4-FFF2-40B4-BE49-F238E27FC236}">
              <a16:creationId xmlns:a16="http://schemas.microsoft.com/office/drawing/2014/main" id="{77F722AD-3156-4F54-B0A2-769A621FE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0</xdr:rowOff>
    </xdr:from>
    <xdr:to>
      <xdr:col>5</xdr:col>
      <xdr:colOff>857630</xdr:colOff>
      <xdr:row>0</xdr:row>
      <xdr:rowOff>1143</xdr:rowOff>
    </xdr:to>
    <xdr:pic>
      <xdr:nvPicPr>
        <xdr:cNvPr id="70" name="Picture 32">
          <a:extLst>
            <a:ext uri="{FF2B5EF4-FFF2-40B4-BE49-F238E27FC236}">
              <a16:creationId xmlns:a16="http://schemas.microsoft.com/office/drawing/2014/main" id="{8BA3486C-D7E4-4BB2-9F2D-74534C42C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4391020" y="190500"/>
          <a:ext cx="857635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71" name="Picture 32">
          <a:extLst>
            <a:ext uri="{FF2B5EF4-FFF2-40B4-BE49-F238E27FC236}">
              <a16:creationId xmlns:a16="http://schemas.microsoft.com/office/drawing/2014/main" id="{D64E802A-F108-4289-AF8A-A8F3C8742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72" name="Picture 32">
          <a:extLst>
            <a:ext uri="{FF2B5EF4-FFF2-40B4-BE49-F238E27FC236}">
              <a16:creationId xmlns:a16="http://schemas.microsoft.com/office/drawing/2014/main" id="{75287065-15FE-4DF0-8B17-5C40256BC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73" name="Picture 32">
          <a:extLst>
            <a:ext uri="{FF2B5EF4-FFF2-40B4-BE49-F238E27FC236}">
              <a16:creationId xmlns:a16="http://schemas.microsoft.com/office/drawing/2014/main" id="{C762D4F8-FE20-455F-BE42-B012A0CA8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74" name="Picture 32">
          <a:extLst>
            <a:ext uri="{FF2B5EF4-FFF2-40B4-BE49-F238E27FC236}">
              <a16:creationId xmlns:a16="http://schemas.microsoft.com/office/drawing/2014/main" id="{74974657-F136-4F9D-8BF4-2164CB139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75" name="Picture 32">
          <a:extLst>
            <a:ext uri="{FF2B5EF4-FFF2-40B4-BE49-F238E27FC236}">
              <a16:creationId xmlns:a16="http://schemas.microsoft.com/office/drawing/2014/main" id="{305FFD1E-64C5-44AA-805F-D964D12DD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76" name="Picture 32">
          <a:extLst>
            <a:ext uri="{FF2B5EF4-FFF2-40B4-BE49-F238E27FC236}">
              <a16:creationId xmlns:a16="http://schemas.microsoft.com/office/drawing/2014/main" id="{DDAFF2BF-D7B6-428F-A9A2-9C2E90C3A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77" name="Picture 32">
          <a:extLst>
            <a:ext uri="{FF2B5EF4-FFF2-40B4-BE49-F238E27FC236}">
              <a16:creationId xmlns:a16="http://schemas.microsoft.com/office/drawing/2014/main" id="{35C6BC34-2A08-422E-97BE-5925F84E2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78" name="Picture 32">
          <a:extLst>
            <a:ext uri="{FF2B5EF4-FFF2-40B4-BE49-F238E27FC236}">
              <a16:creationId xmlns:a16="http://schemas.microsoft.com/office/drawing/2014/main" id="{FEEDB6D5-FC83-4FFC-99F6-452811519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19" name="Picture 32">
          <a:extLst>
            <a:ext uri="{FF2B5EF4-FFF2-40B4-BE49-F238E27FC236}">
              <a16:creationId xmlns:a16="http://schemas.microsoft.com/office/drawing/2014/main" id="{0AF86FCC-EF12-4873-9FCA-C75CA99A4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719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80" name="Picture 32">
          <a:extLst>
            <a:ext uri="{FF2B5EF4-FFF2-40B4-BE49-F238E27FC236}">
              <a16:creationId xmlns:a16="http://schemas.microsoft.com/office/drawing/2014/main" id="{23CF93A3-D01E-47EA-A865-895250396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719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81" name="Picture 32">
          <a:extLst>
            <a:ext uri="{FF2B5EF4-FFF2-40B4-BE49-F238E27FC236}">
              <a16:creationId xmlns:a16="http://schemas.microsoft.com/office/drawing/2014/main" id="{B83AB516-1C94-4982-A1CE-0494040BF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719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82" name="Picture 32">
          <a:extLst>
            <a:ext uri="{FF2B5EF4-FFF2-40B4-BE49-F238E27FC236}">
              <a16:creationId xmlns:a16="http://schemas.microsoft.com/office/drawing/2014/main" id="{06335F51-4FFD-406A-8F32-70CEFDCA8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719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83" name="Picture 32">
          <a:extLst>
            <a:ext uri="{FF2B5EF4-FFF2-40B4-BE49-F238E27FC236}">
              <a16:creationId xmlns:a16="http://schemas.microsoft.com/office/drawing/2014/main" id="{4800F7D3-FEBE-4DBF-9D58-9E7CE5D98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57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84" name="Picture 32">
          <a:extLst>
            <a:ext uri="{FF2B5EF4-FFF2-40B4-BE49-F238E27FC236}">
              <a16:creationId xmlns:a16="http://schemas.microsoft.com/office/drawing/2014/main" id="{3747F63A-5AC7-4EB8-B9A8-378B1D469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57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85" name="Picture 32">
          <a:extLst>
            <a:ext uri="{FF2B5EF4-FFF2-40B4-BE49-F238E27FC236}">
              <a16:creationId xmlns:a16="http://schemas.microsoft.com/office/drawing/2014/main" id="{265F5814-E266-43F9-AB9F-BD548E05D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57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86" name="Picture 32">
          <a:extLst>
            <a:ext uri="{FF2B5EF4-FFF2-40B4-BE49-F238E27FC236}">
              <a16:creationId xmlns:a16="http://schemas.microsoft.com/office/drawing/2014/main" id="{B81A5337-359B-4228-9C09-D0FAD144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57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38100</xdr:rowOff>
    </xdr:from>
    <xdr:to>
      <xdr:col>6</xdr:col>
      <xdr:colOff>552068</xdr:colOff>
      <xdr:row>0</xdr:row>
      <xdr:rowOff>39243</xdr:rowOff>
    </xdr:to>
    <xdr:pic>
      <xdr:nvPicPr>
        <xdr:cNvPr id="87" name="Picture 32">
          <a:extLst>
            <a:ext uri="{FF2B5EF4-FFF2-40B4-BE49-F238E27FC236}">
              <a16:creationId xmlns:a16="http://schemas.microsoft.com/office/drawing/2014/main" id="{61739D26-9AA1-4F46-90E0-47004C31E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505445" y="38100"/>
          <a:ext cx="1456948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88" name="Picture 32">
          <a:extLst>
            <a:ext uri="{FF2B5EF4-FFF2-40B4-BE49-F238E27FC236}">
              <a16:creationId xmlns:a16="http://schemas.microsoft.com/office/drawing/2014/main" id="{B24276F3-1859-4D8E-8DD5-5566DB2E0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57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89" name="Picture 32">
          <a:extLst>
            <a:ext uri="{FF2B5EF4-FFF2-40B4-BE49-F238E27FC236}">
              <a16:creationId xmlns:a16="http://schemas.microsoft.com/office/drawing/2014/main" id="{F2307099-CF23-4BED-AFEA-8A7FC4592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57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90" name="Picture 32">
          <a:extLst>
            <a:ext uri="{FF2B5EF4-FFF2-40B4-BE49-F238E27FC236}">
              <a16:creationId xmlns:a16="http://schemas.microsoft.com/office/drawing/2014/main" id="{DCC7350A-7E5A-4020-85FF-F5EA5FE40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57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91" name="Picture 32">
          <a:extLst>
            <a:ext uri="{FF2B5EF4-FFF2-40B4-BE49-F238E27FC236}">
              <a16:creationId xmlns:a16="http://schemas.microsoft.com/office/drawing/2014/main" id="{5F0E7204-E621-4244-8958-2EA4915C7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57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92" name="Picture 32">
          <a:extLst>
            <a:ext uri="{FF2B5EF4-FFF2-40B4-BE49-F238E27FC236}">
              <a16:creationId xmlns:a16="http://schemas.microsoft.com/office/drawing/2014/main" id="{4BAC8A4B-A2C1-4D93-B240-0EB5F0750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762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93" name="Picture 32">
          <a:extLst>
            <a:ext uri="{FF2B5EF4-FFF2-40B4-BE49-F238E27FC236}">
              <a16:creationId xmlns:a16="http://schemas.microsoft.com/office/drawing/2014/main" id="{B696EEAC-7992-4726-812A-5960B7FDD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762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94" name="Picture 32">
          <a:extLst>
            <a:ext uri="{FF2B5EF4-FFF2-40B4-BE49-F238E27FC236}">
              <a16:creationId xmlns:a16="http://schemas.microsoft.com/office/drawing/2014/main" id="{1F133E0C-8241-43C4-866D-8055EDA94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762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95" name="Picture 32">
          <a:extLst>
            <a:ext uri="{FF2B5EF4-FFF2-40B4-BE49-F238E27FC236}">
              <a16:creationId xmlns:a16="http://schemas.microsoft.com/office/drawing/2014/main" id="{3AE9D9F2-266E-4193-8869-94AADE591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762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1123951</xdr:colOff>
      <xdr:row>1</xdr:row>
      <xdr:rowOff>0</xdr:rowOff>
    </xdr:from>
    <xdr:to>
      <xdr:col>5</xdr:col>
      <xdr:colOff>47626</xdr:colOff>
      <xdr:row>6</xdr:row>
      <xdr:rowOff>114300</xdr:rowOff>
    </xdr:to>
    <xdr:pic>
      <xdr:nvPicPr>
        <xdr:cNvPr id="96" name="Imagen 95" descr="Un dibujo animado&#10;&#10;Descripción generada automáticamente con confianza baja">
          <a:extLst>
            <a:ext uri="{FF2B5EF4-FFF2-40B4-BE49-F238E27FC236}">
              <a16:creationId xmlns:a16="http://schemas.microsoft.com/office/drawing/2014/main" id="{ADBA1DAF-A49B-4B89-A26B-2063A1CA02ED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484" t="-7430" r="-12825" b="-12825"/>
        <a:stretch/>
      </xdr:blipFill>
      <xdr:spPr bwMode="auto">
        <a:xfrm>
          <a:off x="2581276" y="190500"/>
          <a:ext cx="2971800" cy="10668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E3790379-3596-41A7-89E8-096458704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41D930D7-9D00-43F5-BB2B-455B8CE70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80FC8517-13AE-4A66-9668-4E00F2885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443F8B5F-0F96-422B-B589-3C4B4F54B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3200396</xdr:colOff>
      <xdr:row>2</xdr:row>
      <xdr:rowOff>0</xdr:rowOff>
    </xdr:from>
    <xdr:to>
      <xdr:col>9</xdr:col>
      <xdr:colOff>200016</xdr:colOff>
      <xdr:row>2</xdr:row>
      <xdr:rowOff>2667</xdr:rowOff>
    </xdr:to>
    <xdr:pic>
      <xdr:nvPicPr>
        <xdr:cNvPr id="6" name="Picture 32">
          <a:extLst>
            <a:ext uri="{FF2B5EF4-FFF2-40B4-BE49-F238E27FC236}">
              <a16:creationId xmlns:a16="http://schemas.microsoft.com/office/drawing/2014/main" id="{1C519941-7CA1-451C-897C-E3FA06393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095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3200396</xdr:colOff>
      <xdr:row>2</xdr:row>
      <xdr:rowOff>0</xdr:rowOff>
    </xdr:from>
    <xdr:to>
      <xdr:col>9</xdr:col>
      <xdr:colOff>200016</xdr:colOff>
      <xdr:row>2</xdr:row>
      <xdr:rowOff>2667</xdr:rowOff>
    </xdr:to>
    <xdr:pic>
      <xdr:nvPicPr>
        <xdr:cNvPr id="7" name="Picture 32">
          <a:extLst>
            <a:ext uri="{FF2B5EF4-FFF2-40B4-BE49-F238E27FC236}">
              <a16:creationId xmlns:a16="http://schemas.microsoft.com/office/drawing/2014/main" id="{928466B8-A2E4-4C66-898F-31E7843C3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095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3200396</xdr:colOff>
      <xdr:row>2</xdr:row>
      <xdr:rowOff>0</xdr:rowOff>
    </xdr:from>
    <xdr:to>
      <xdr:col>9</xdr:col>
      <xdr:colOff>200016</xdr:colOff>
      <xdr:row>2</xdr:row>
      <xdr:rowOff>2667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199EF07A-E194-471B-831E-BCA1886BB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095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3200396</xdr:colOff>
      <xdr:row>2</xdr:row>
      <xdr:rowOff>0</xdr:rowOff>
    </xdr:from>
    <xdr:to>
      <xdr:col>9</xdr:col>
      <xdr:colOff>200016</xdr:colOff>
      <xdr:row>2</xdr:row>
      <xdr:rowOff>2667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87FC8863-F520-4DC8-84F4-E03B83F44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095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0" name="Picture 32">
          <a:extLst>
            <a:ext uri="{FF2B5EF4-FFF2-40B4-BE49-F238E27FC236}">
              <a16:creationId xmlns:a16="http://schemas.microsoft.com/office/drawing/2014/main" id="{C7AC6DA2-067C-414D-A890-4F49A17D8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766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1" name="Picture 32">
          <a:extLst>
            <a:ext uri="{FF2B5EF4-FFF2-40B4-BE49-F238E27FC236}">
              <a16:creationId xmlns:a16="http://schemas.microsoft.com/office/drawing/2014/main" id="{94CEE793-1688-4D56-8866-EA5BC38E0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766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2" name="Picture 32">
          <a:extLst>
            <a:ext uri="{FF2B5EF4-FFF2-40B4-BE49-F238E27FC236}">
              <a16:creationId xmlns:a16="http://schemas.microsoft.com/office/drawing/2014/main" id="{B0633C91-09F9-48C0-8C4F-A30AFC3C9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766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92AF8B84-41D5-4AF4-91F4-703954205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766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4" name="Picture 32">
          <a:extLst>
            <a:ext uri="{FF2B5EF4-FFF2-40B4-BE49-F238E27FC236}">
              <a16:creationId xmlns:a16="http://schemas.microsoft.com/office/drawing/2014/main" id="{9AAC3E37-E84F-48E6-AE4C-8CD6BD52C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907522A5-F77F-45C0-81AF-F00F66F9B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D20A54CF-E7A7-4623-8BBF-C47EDD5A7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id="{21EA97C9-EDBE-4203-9B2A-7A4A36A20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6</xdr:col>
      <xdr:colOff>141278</xdr:colOff>
      <xdr:row>1</xdr:row>
      <xdr:rowOff>1143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8A27E075-BC0F-4062-A980-166DC956D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4391020" y="190500"/>
          <a:ext cx="1181485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9" name="Picture 32">
          <a:extLst>
            <a:ext uri="{FF2B5EF4-FFF2-40B4-BE49-F238E27FC236}">
              <a16:creationId xmlns:a16="http://schemas.microsoft.com/office/drawing/2014/main" id="{1C50C73F-D9C7-4C4B-B03A-EEAA4E03C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0" name="Picture 32">
          <a:extLst>
            <a:ext uri="{FF2B5EF4-FFF2-40B4-BE49-F238E27FC236}">
              <a16:creationId xmlns:a16="http://schemas.microsoft.com/office/drawing/2014/main" id="{C24FAB3F-B71D-4A39-A2C7-41C0EFE70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1" name="Picture 32">
          <a:extLst>
            <a:ext uri="{FF2B5EF4-FFF2-40B4-BE49-F238E27FC236}">
              <a16:creationId xmlns:a16="http://schemas.microsoft.com/office/drawing/2014/main" id="{64AE2480-80FE-45C2-BF2D-5BF0A0858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2" name="Picture 32">
          <a:extLst>
            <a:ext uri="{FF2B5EF4-FFF2-40B4-BE49-F238E27FC236}">
              <a16:creationId xmlns:a16="http://schemas.microsoft.com/office/drawing/2014/main" id="{F4677C48-1EDE-4CD6-A54C-AC12061DF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3" name="Picture 32">
          <a:extLst>
            <a:ext uri="{FF2B5EF4-FFF2-40B4-BE49-F238E27FC236}">
              <a16:creationId xmlns:a16="http://schemas.microsoft.com/office/drawing/2014/main" id="{35282913-C593-4C89-B46C-6956E9F2F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4" name="Picture 32">
          <a:extLst>
            <a:ext uri="{FF2B5EF4-FFF2-40B4-BE49-F238E27FC236}">
              <a16:creationId xmlns:a16="http://schemas.microsoft.com/office/drawing/2014/main" id="{9B8214A5-B014-4389-852D-09879CE21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5" name="Picture 32">
          <a:extLst>
            <a:ext uri="{FF2B5EF4-FFF2-40B4-BE49-F238E27FC236}">
              <a16:creationId xmlns:a16="http://schemas.microsoft.com/office/drawing/2014/main" id="{886970FF-971F-430E-A02E-1A1D82B74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6" name="Picture 32">
          <a:extLst>
            <a:ext uri="{FF2B5EF4-FFF2-40B4-BE49-F238E27FC236}">
              <a16:creationId xmlns:a16="http://schemas.microsoft.com/office/drawing/2014/main" id="{BC450339-E69A-4638-9915-665D0D982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27" name="Picture 32">
          <a:extLst>
            <a:ext uri="{FF2B5EF4-FFF2-40B4-BE49-F238E27FC236}">
              <a16:creationId xmlns:a16="http://schemas.microsoft.com/office/drawing/2014/main" id="{CCE2A8EB-3270-4034-89BF-C7AF6B994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766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28" name="Picture 32">
          <a:extLst>
            <a:ext uri="{FF2B5EF4-FFF2-40B4-BE49-F238E27FC236}">
              <a16:creationId xmlns:a16="http://schemas.microsoft.com/office/drawing/2014/main" id="{8F466952-A640-4B5D-8684-A0F5FB25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766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29" name="Picture 32">
          <a:extLst>
            <a:ext uri="{FF2B5EF4-FFF2-40B4-BE49-F238E27FC236}">
              <a16:creationId xmlns:a16="http://schemas.microsoft.com/office/drawing/2014/main" id="{A90DA9F0-AFF5-49A6-B446-F9D334D87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766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0" name="Picture 32">
          <a:extLst>
            <a:ext uri="{FF2B5EF4-FFF2-40B4-BE49-F238E27FC236}">
              <a16:creationId xmlns:a16="http://schemas.microsoft.com/office/drawing/2014/main" id="{97764437-15E7-45B4-991E-96F284582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766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1" name="Picture 32">
          <a:extLst>
            <a:ext uri="{FF2B5EF4-FFF2-40B4-BE49-F238E27FC236}">
              <a16:creationId xmlns:a16="http://schemas.microsoft.com/office/drawing/2014/main" id="{442DA14F-CEDE-4C23-83C9-5E4DD2256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2" name="Picture 32">
          <a:extLst>
            <a:ext uri="{FF2B5EF4-FFF2-40B4-BE49-F238E27FC236}">
              <a16:creationId xmlns:a16="http://schemas.microsoft.com/office/drawing/2014/main" id="{2BE6CBAF-82F1-4A19-92D9-B819E1CA0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E84E48B2-2EDE-43ED-B6DA-3AA7E0092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4" name="Picture 32">
          <a:extLst>
            <a:ext uri="{FF2B5EF4-FFF2-40B4-BE49-F238E27FC236}">
              <a16:creationId xmlns:a16="http://schemas.microsoft.com/office/drawing/2014/main" id="{B8A01A8A-448E-4EA7-A7EC-C114D3FF6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6</xdr:col>
      <xdr:colOff>150803</xdr:colOff>
      <xdr:row>1</xdr:row>
      <xdr:rowOff>1143</xdr:rowOff>
    </xdr:to>
    <xdr:pic>
      <xdr:nvPicPr>
        <xdr:cNvPr id="35" name="Picture 32">
          <a:extLst>
            <a:ext uri="{FF2B5EF4-FFF2-40B4-BE49-F238E27FC236}">
              <a16:creationId xmlns:a16="http://schemas.microsoft.com/office/drawing/2014/main" id="{F566208E-442B-45CE-B42D-94B35A9ED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4391020" y="190500"/>
          <a:ext cx="1191010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6" name="Picture 32">
          <a:extLst>
            <a:ext uri="{FF2B5EF4-FFF2-40B4-BE49-F238E27FC236}">
              <a16:creationId xmlns:a16="http://schemas.microsoft.com/office/drawing/2014/main" id="{97844F23-B696-4C49-A891-1110294CA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7" name="Picture 32">
          <a:extLst>
            <a:ext uri="{FF2B5EF4-FFF2-40B4-BE49-F238E27FC236}">
              <a16:creationId xmlns:a16="http://schemas.microsoft.com/office/drawing/2014/main" id="{3F1E52DE-9B35-4904-AE0E-A6DBEA49C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8" name="Picture 32">
          <a:extLst>
            <a:ext uri="{FF2B5EF4-FFF2-40B4-BE49-F238E27FC236}">
              <a16:creationId xmlns:a16="http://schemas.microsoft.com/office/drawing/2014/main" id="{9B1B433D-62DF-483D-8A6B-3BD2EF5CF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9" name="Picture 32">
          <a:extLst>
            <a:ext uri="{FF2B5EF4-FFF2-40B4-BE49-F238E27FC236}">
              <a16:creationId xmlns:a16="http://schemas.microsoft.com/office/drawing/2014/main" id="{B1A72FB9-0C69-4DA0-941D-0F366E843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0" name="Picture 32">
          <a:extLst>
            <a:ext uri="{FF2B5EF4-FFF2-40B4-BE49-F238E27FC236}">
              <a16:creationId xmlns:a16="http://schemas.microsoft.com/office/drawing/2014/main" id="{ACD5CCD4-6AD8-4C2E-900B-127DBB1F0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1" name="Picture 32">
          <a:extLst>
            <a:ext uri="{FF2B5EF4-FFF2-40B4-BE49-F238E27FC236}">
              <a16:creationId xmlns:a16="http://schemas.microsoft.com/office/drawing/2014/main" id="{9741024F-117E-4363-A2E9-7B9C15500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2" name="Picture 32">
          <a:extLst>
            <a:ext uri="{FF2B5EF4-FFF2-40B4-BE49-F238E27FC236}">
              <a16:creationId xmlns:a16="http://schemas.microsoft.com/office/drawing/2014/main" id="{4C110D4E-8B48-4A29-9F55-0C994778B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3" name="Picture 32">
          <a:extLst>
            <a:ext uri="{FF2B5EF4-FFF2-40B4-BE49-F238E27FC236}">
              <a16:creationId xmlns:a16="http://schemas.microsoft.com/office/drawing/2014/main" id="{4276BFDD-2646-4278-9C03-01C429DBB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44" name="Picture 32">
          <a:extLst>
            <a:ext uri="{FF2B5EF4-FFF2-40B4-BE49-F238E27FC236}">
              <a16:creationId xmlns:a16="http://schemas.microsoft.com/office/drawing/2014/main" id="{7A76AECC-3B30-4072-A314-E176F23F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766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45" name="Picture 32">
          <a:extLst>
            <a:ext uri="{FF2B5EF4-FFF2-40B4-BE49-F238E27FC236}">
              <a16:creationId xmlns:a16="http://schemas.microsoft.com/office/drawing/2014/main" id="{9F4442F1-CF9E-476A-8A2F-93959A7AE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766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46" name="Picture 32">
          <a:extLst>
            <a:ext uri="{FF2B5EF4-FFF2-40B4-BE49-F238E27FC236}">
              <a16:creationId xmlns:a16="http://schemas.microsoft.com/office/drawing/2014/main" id="{A13F5D82-48FD-47EF-AD47-2356D6B2C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766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47" name="Picture 32">
          <a:extLst>
            <a:ext uri="{FF2B5EF4-FFF2-40B4-BE49-F238E27FC236}">
              <a16:creationId xmlns:a16="http://schemas.microsoft.com/office/drawing/2014/main" id="{FA6F466C-9872-4335-91CE-8F072DFE1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7662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8" name="Picture 32">
          <a:extLst>
            <a:ext uri="{FF2B5EF4-FFF2-40B4-BE49-F238E27FC236}">
              <a16:creationId xmlns:a16="http://schemas.microsoft.com/office/drawing/2014/main" id="{97A3764C-D01D-45C7-BFC8-EE9E49F0A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9" name="Picture 32">
          <a:extLst>
            <a:ext uri="{FF2B5EF4-FFF2-40B4-BE49-F238E27FC236}">
              <a16:creationId xmlns:a16="http://schemas.microsoft.com/office/drawing/2014/main" id="{06EE1773-69FD-4DCA-AE7A-18E7B6C59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0" name="Picture 32">
          <a:extLst>
            <a:ext uri="{FF2B5EF4-FFF2-40B4-BE49-F238E27FC236}">
              <a16:creationId xmlns:a16="http://schemas.microsoft.com/office/drawing/2014/main" id="{3E4E45E3-7FD4-45A4-AE51-6D3314318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1" name="Picture 32">
          <a:extLst>
            <a:ext uri="{FF2B5EF4-FFF2-40B4-BE49-F238E27FC236}">
              <a16:creationId xmlns:a16="http://schemas.microsoft.com/office/drawing/2014/main" id="{C9088E2C-FE1F-4B0D-9AE1-55342F9A8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5</xdr:col>
      <xdr:colOff>865179</xdr:colOff>
      <xdr:row>1</xdr:row>
      <xdr:rowOff>1143</xdr:rowOff>
    </xdr:to>
    <xdr:pic>
      <xdr:nvPicPr>
        <xdr:cNvPr id="52" name="Picture 32">
          <a:extLst>
            <a:ext uri="{FF2B5EF4-FFF2-40B4-BE49-F238E27FC236}">
              <a16:creationId xmlns:a16="http://schemas.microsoft.com/office/drawing/2014/main" id="{F508941C-A686-4620-8060-4652F1430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4391020" y="190500"/>
          <a:ext cx="857635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3" name="Picture 32">
          <a:extLst>
            <a:ext uri="{FF2B5EF4-FFF2-40B4-BE49-F238E27FC236}">
              <a16:creationId xmlns:a16="http://schemas.microsoft.com/office/drawing/2014/main" id="{CFC14E86-487B-4F29-BD99-1870C0A49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4" name="Picture 32">
          <a:extLst>
            <a:ext uri="{FF2B5EF4-FFF2-40B4-BE49-F238E27FC236}">
              <a16:creationId xmlns:a16="http://schemas.microsoft.com/office/drawing/2014/main" id="{1E8AC83B-5AB1-4801-8C35-BD647B8DD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5" name="Picture 32">
          <a:extLst>
            <a:ext uri="{FF2B5EF4-FFF2-40B4-BE49-F238E27FC236}">
              <a16:creationId xmlns:a16="http://schemas.microsoft.com/office/drawing/2014/main" id="{15018F1D-1739-48BD-BCBE-C71B2F704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6" name="Picture 32">
          <a:extLst>
            <a:ext uri="{FF2B5EF4-FFF2-40B4-BE49-F238E27FC236}">
              <a16:creationId xmlns:a16="http://schemas.microsoft.com/office/drawing/2014/main" id="{A43B3928-0437-49E6-8369-737761EB7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668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57" name="Picture 32">
          <a:extLst>
            <a:ext uri="{FF2B5EF4-FFF2-40B4-BE49-F238E27FC236}">
              <a16:creationId xmlns:a16="http://schemas.microsoft.com/office/drawing/2014/main" id="{3937566E-AB9B-4420-B336-0FDF30381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58" name="Picture 32">
          <a:extLst>
            <a:ext uri="{FF2B5EF4-FFF2-40B4-BE49-F238E27FC236}">
              <a16:creationId xmlns:a16="http://schemas.microsoft.com/office/drawing/2014/main" id="{3F279F91-A81C-4016-AE28-BABCF5C1A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59" name="Picture 32">
          <a:extLst>
            <a:ext uri="{FF2B5EF4-FFF2-40B4-BE49-F238E27FC236}">
              <a16:creationId xmlns:a16="http://schemas.microsoft.com/office/drawing/2014/main" id="{E44CC605-96C4-47A5-AA73-96BA22602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0" name="Picture 32">
          <a:extLst>
            <a:ext uri="{FF2B5EF4-FFF2-40B4-BE49-F238E27FC236}">
              <a16:creationId xmlns:a16="http://schemas.microsoft.com/office/drawing/2014/main" id="{C51C265F-6DD1-49FD-8CC9-9FFDA45AE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334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62" name="Picture 32">
          <a:extLst>
            <a:ext uri="{FF2B5EF4-FFF2-40B4-BE49-F238E27FC236}">
              <a16:creationId xmlns:a16="http://schemas.microsoft.com/office/drawing/2014/main" id="{B7B0920F-99CE-4C64-9228-29C0C404C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63" name="Picture 32">
          <a:extLst>
            <a:ext uri="{FF2B5EF4-FFF2-40B4-BE49-F238E27FC236}">
              <a16:creationId xmlns:a16="http://schemas.microsoft.com/office/drawing/2014/main" id="{D6DCAC4C-6425-4532-A1F1-9BE95E19F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64" name="Picture 32">
          <a:extLst>
            <a:ext uri="{FF2B5EF4-FFF2-40B4-BE49-F238E27FC236}">
              <a16:creationId xmlns:a16="http://schemas.microsoft.com/office/drawing/2014/main" id="{08A6BBD4-3A2D-4DD1-A89C-B18DD2E62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65" name="Picture 32">
          <a:extLst>
            <a:ext uri="{FF2B5EF4-FFF2-40B4-BE49-F238E27FC236}">
              <a16:creationId xmlns:a16="http://schemas.microsoft.com/office/drawing/2014/main" id="{8C656E4B-971B-4BCC-BF3D-39AE49B5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66" name="Picture 32">
          <a:extLst>
            <a:ext uri="{FF2B5EF4-FFF2-40B4-BE49-F238E27FC236}">
              <a16:creationId xmlns:a16="http://schemas.microsoft.com/office/drawing/2014/main" id="{B16F96AA-A7A5-4CC5-AB78-0654D7B8A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0954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506079</xdr:colOff>
      <xdr:row>0</xdr:row>
      <xdr:rowOff>161745</xdr:rowOff>
    </xdr:from>
    <xdr:to>
      <xdr:col>2</xdr:col>
      <xdr:colOff>47258</xdr:colOff>
      <xdr:row>0</xdr:row>
      <xdr:rowOff>164412</xdr:rowOff>
    </xdr:to>
    <xdr:pic>
      <xdr:nvPicPr>
        <xdr:cNvPr id="67" name="Picture 32">
          <a:extLst>
            <a:ext uri="{FF2B5EF4-FFF2-40B4-BE49-F238E27FC236}">
              <a16:creationId xmlns:a16="http://schemas.microsoft.com/office/drawing/2014/main" id="{382A37DA-0FEC-4DAE-9CEE-DFB9C3B13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12754" y="161745"/>
          <a:ext cx="197146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2905300</xdr:colOff>
      <xdr:row>4</xdr:row>
      <xdr:rowOff>89859</xdr:rowOff>
    </xdr:from>
    <xdr:to>
      <xdr:col>3</xdr:col>
      <xdr:colOff>3102446</xdr:colOff>
      <xdr:row>4</xdr:row>
      <xdr:rowOff>92526</xdr:rowOff>
    </xdr:to>
    <xdr:pic>
      <xdr:nvPicPr>
        <xdr:cNvPr id="68" name="Picture 32">
          <a:extLst>
            <a:ext uri="{FF2B5EF4-FFF2-40B4-BE49-F238E27FC236}">
              <a16:creationId xmlns:a16="http://schemas.microsoft.com/office/drawing/2014/main" id="{3A3C8609-F21E-44B6-B7BA-6E96A52E0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98107" y="898585"/>
          <a:ext cx="197146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790571</xdr:colOff>
      <xdr:row>16</xdr:row>
      <xdr:rowOff>66675</xdr:rowOff>
    </xdr:from>
    <xdr:to>
      <xdr:col>4</xdr:col>
      <xdr:colOff>993827</xdr:colOff>
      <xdr:row>16</xdr:row>
      <xdr:rowOff>69342</xdr:rowOff>
    </xdr:to>
    <xdr:pic>
      <xdr:nvPicPr>
        <xdr:cNvPr id="69" name="Picture 32">
          <a:extLst>
            <a:ext uri="{FF2B5EF4-FFF2-40B4-BE49-F238E27FC236}">
              <a16:creationId xmlns:a16="http://schemas.microsoft.com/office/drawing/2014/main" id="{AAC94597-7BD3-4958-96E6-AAADC6E75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5343521" y="31623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70" name="Picture 32">
          <a:extLst>
            <a:ext uri="{FF2B5EF4-FFF2-40B4-BE49-F238E27FC236}">
              <a16:creationId xmlns:a16="http://schemas.microsoft.com/office/drawing/2014/main" id="{14CCC918-D20D-4CCA-B105-97F81ED00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71" name="Picture 32">
          <a:extLst>
            <a:ext uri="{FF2B5EF4-FFF2-40B4-BE49-F238E27FC236}">
              <a16:creationId xmlns:a16="http://schemas.microsoft.com/office/drawing/2014/main" id="{97D8B55D-487C-4784-9F12-E291B51CE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72" name="Picture 32">
          <a:extLst>
            <a:ext uri="{FF2B5EF4-FFF2-40B4-BE49-F238E27FC236}">
              <a16:creationId xmlns:a16="http://schemas.microsoft.com/office/drawing/2014/main" id="{A33BBFB6-9A7E-4B8A-9B04-6E0096D02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73" name="Picture 32">
          <a:extLst>
            <a:ext uri="{FF2B5EF4-FFF2-40B4-BE49-F238E27FC236}">
              <a16:creationId xmlns:a16="http://schemas.microsoft.com/office/drawing/2014/main" id="{042FE52F-EA67-418D-A9C2-BCEBF1097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74" name="Picture 32">
          <a:extLst>
            <a:ext uri="{FF2B5EF4-FFF2-40B4-BE49-F238E27FC236}">
              <a16:creationId xmlns:a16="http://schemas.microsoft.com/office/drawing/2014/main" id="{16E37150-83ED-4144-B85F-14E27D8B0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75" name="Picture 32">
          <a:extLst>
            <a:ext uri="{FF2B5EF4-FFF2-40B4-BE49-F238E27FC236}">
              <a16:creationId xmlns:a16="http://schemas.microsoft.com/office/drawing/2014/main" id="{AE42B1DD-0D2C-4869-99EA-F319D28B0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76" name="Picture 32">
          <a:extLst>
            <a:ext uri="{FF2B5EF4-FFF2-40B4-BE49-F238E27FC236}">
              <a16:creationId xmlns:a16="http://schemas.microsoft.com/office/drawing/2014/main" id="{B5FE7DDF-4485-4269-8722-9D0A0DD14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77" name="Picture 32">
          <a:extLst>
            <a:ext uri="{FF2B5EF4-FFF2-40B4-BE49-F238E27FC236}">
              <a16:creationId xmlns:a16="http://schemas.microsoft.com/office/drawing/2014/main" id="{64558BE7-A743-43A4-932A-281CB39D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0</xdr:rowOff>
    </xdr:from>
    <xdr:to>
      <xdr:col>6</xdr:col>
      <xdr:colOff>141278</xdr:colOff>
      <xdr:row>0</xdr:row>
      <xdr:rowOff>1143</xdr:rowOff>
    </xdr:to>
    <xdr:pic>
      <xdr:nvPicPr>
        <xdr:cNvPr id="78" name="Picture 32">
          <a:extLst>
            <a:ext uri="{FF2B5EF4-FFF2-40B4-BE49-F238E27FC236}">
              <a16:creationId xmlns:a16="http://schemas.microsoft.com/office/drawing/2014/main" id="{C73E33DB-19D5-4B1F-BF8C-3B04D40AE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448295" y="0"/>
          <a:ext cx="1181485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79" name="Picture 32">
          <a:extLst>
            <a:ext uri="{FF2B5EF4-FFF2-40B4-BE49-F238E27FC236}">
              <a16:creationId xmlns:a16="http://schemas.microsoft.com/office/drawing/2014/main" id="{64DAE801-5E01-4C73-998F-6D947E1E3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80" name="Picture 32">
          <a:extLst>
            <a:ext uri="{FF2B5EF4-FFF2-40B4-BE49-F238E27FC236}">
              <a16:creationId xmlns:a16="http://schemas.microsoft.com/office/drawing/2014/main" id="{17F84BA0-2EAB-4E4A-BE42-614AD6E7F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81" name="Picture 32">
          <a:extLst>
            <a:ext uri="{FF2B5EF4-FFF2-40B4-BE49-F238E27FC236}">
              <a16:creationId xmlns:a16="http://schemas.microsoft.com/office/drawing/2014/main" id="{37C6BC5A-F459-4DAE-AFAB-4006720A5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82" name="Picture 32">
          <a:extLst>
            <a:ext uri="{FF2B5EF4-FFF2-40B4-BE49-F238E27FC236}">
              <a16:creationId xmlns:a16="http://schemas.microsoft.com/office/drawing/2014/main" id="{59364F35-81DE-4370-B70A-FD614CCE4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83" name="Picture 32">
          <a:extLst>
            <a:ext uri="{FF2B5EF4-FFF2-40B4-BE49-F238E27FC236}">
              <a16:creationId xmlns:a16="http://schemas.microsoft.com/office/drawing/2014/main" id="{8D0B6F98-2FA8-4CD7-B515-D475CDF63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84" name="Picture 32">
          <a:extLst>
            <a:ext uri="{FF2B5EF4-FFF2-40B4-BE49-F238E27FC236}">
              <a16:creationId xmlns:a16="http://schemas.microsoft.com/office/drawing/2014/main" id="{31F1F802-255D-4C6E-8020-9BDDF5F91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85" name="Picture 32">
          <a:extLst>
            <a:ext uri="{FF2B5EF4-FFF2-40B4-BE49-F238E27FC236}">
              <a16:creationId xmlns:a16="http://schemas.microsoft.com/office/drawing/2014/main" id="{38BAC1D0-61C4-4EF7-A070-297CA4EB4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86" name="Picture 32">
          <a:extLst>
            <a:ext uri="{FF2B5EF4-FFF2-40B4-BE49-F238E27FC236}">
              <a16:creationId xmlns:a16="http://schemas.microsoft.com/office/drawing/2014/main" id="{AEECECF0-AD15-4C81-996D-380F52BB4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87" name="Picture 32">
          <a:extLst>
            <a:ext uri="{FF2B5EF4-FFF2-40B4-BE49-F238E27FC236}">
              <a16:creationId xmlns:a16="http://schemas.microsoft.com/office/drawing/2014/main" id="{52567DF8-846D-4996-BD25-E4B7549E5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88" name="Picture 32">
          <a:extLst>
            <a:ext uri="{FF2B5EF4-FFF2-40B4-BE49-F238E27FC236}">
              <a16:creationId xmlns:a16="http://schemas.microsoft.com/office/drawing/2014/main" id="{8D4F3271-CD2E-48D4-ABFB-B5E5E2A24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89" name="Picture 32">
          <a:extLst>
            <a:ext uri="{FF2B5EF4-FFF2-40B4-BE49-F238E27FC236}">
              <a16:creationId xmlns:a16="http://schemas.microsoft.com/office/drawing/2014/main" id="{6D0E41DC-A137-4244-9089-452E8736B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90" name="Picture 32">
          <a:extLst>
            <a:ext uri="{FF2B5EF4-FFF2-40B4-BE49-F238E27FC236}">
              <a16:creationId xmlns:a16="http://schemas.microsoft.com/office/drawing/2014/main" id="{527F8F65-678A-4D54-84B9-8FA84191C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91" name="Picture 32">
          <a:extLst>
            <a:ext uri="{FF2B5EF4-FFF2-40B4-BE49-F238E27FC236}">
              <a16:creationId xmlns:a16="http://schemas.microsoft.com/office/drawing/2014/main" id="{FEFC00BE-808D-48AB-9DAC-852E5665B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92" name="Picture 32">
          <a:extLst>
            <a:ext uri="{FF2B5EF4-FFF2-40B4-BE49-F238E27FC236}">
              <a16:creationId xmlns:a16="http://schemas.microsoft.com/office/drawing/2014/main" id="{9E57D60E-F4C6-4B80-9D76-F33F70B10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93" name="Picture 32">
          <a:extLst>
            <a:ext uri="{FF2B5EF4-FFF2-40B4-BE49-F238E27FC236}">
              <a16:creationId xmlns:a16="http://schemas.microsoft.com/office/drawing/2014/main" id="{14F63304-7DDA-4B7F-A3A3-A4AC3BBC4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94" name="Picture 32">
          <a:extLst>
            <a:ext uri="{FF2B5EF4-FFF2-40B4-BE49-F238E27FC236}">
              <a16:creationId xmlns:a16="http://schemas.microsoft.com/office/drawing/2014/main" id="{1FDA7E8D-082E-413D-A599-821D64FEE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0</xdr:rowOff>
    </xdr:from>
    <xdr:to>
      <xdr:col>6</xdr:col>
      <xdr:colOff>150803</xdr:colOff>
      <xdr:row>0</xdr:row>
      <xdr:rowOff>1143</xdr:rowOff>
    </xdr:to>
    <xdr:pic>
      <xdr:nvPicPr>
        <xdr:cNvPr id="95" name="Picture 32">
          <a:extLst>
            <a:ext uri="{FF2B5EF4-FFF2-40B4-BE49-F238E27FC236}">
              <a16:creationId xmlns:a16="http://schemas.microsoft.com/office/drawing/2014/main" id="{C5A69FE1-8AFB-457A-AE4A-990183FAF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448295" y="0"/>
          <a:ext cx="1191010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96" name="Picture 32">
          <a:extLst>
            <a:ext uri="{FF2B5EF4-FFF2-40B4-BE49-F238E27FC236}">
              <a16:creationId xmlns:a16="http://schemas.microsoft.com/office/drawing/2014/main" id="{26606628-2849-464F-BC3A-0D33749D7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97" name="Picture 32">
          <a:extLst>
            <a:ext uri="{FF2B5EF4-FFF2-40B4-BE49-F238E27FC236}">
              <a16:creationId xmlns:a16="http://schemas.microsoft.com/office/drawing/2014/main" id="{5275E593-6EC1-4A28-A025-9FB7CA733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98" name="Picture 32">
          <a:extLst>
            <a:ext uri="{FF2B5EF4-FFF2-40B4-BE49-F238E27FC236}">
              <a16:creationId xmlns:a16="http://schemas.microsoft.com/office/drawing/2014/main" id="{2EFA9609-90C2-4B2A-800E-A9E563B01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99" name="Picture 32">
          <a:extLst>
            <a:ext uri="{FF2B5EF4-FFF2-40B4-BE49-F238E27FC236}">
              <a16:creationId xmlns:a16="http://schemas.microsoft.com/office/drawing/2014/main" id="{F174000E-0B36-4E78-B0C5-ABB6433E7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100" name="Picture 32">
          <a:extLst>
            <a:ext uri="{FF2B5EF4-FFF2-40B4-BE49-F238E27FC236}">
              <a16:creationId xmlns:a16="http://schemas.microsoft.com/office/drawing/2014/main" id="{B8F4C228-794F-4D87-8947-F785916F4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101" name="Picture 32">
          <a:extLst>
            <a:ext uri="{FF2B5EF4-FFF2-40B4-BE49-F238E27FC236}">
              <a16:creationId xmlns:a16="http://schemas.microsoft.com/office/drawing/2014/main" id="{2B3303A0-3A84-454B-B835-9CB50AE67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102" name="Picture 32">
          <a:extLst>
            <a:ext uri="{FF2B5EF4-FFF2-40B4-BE49-F238E27FC236}">
              <a16:creationId xmlns:a16="http://schemas.microsoft.com/office/drawing/2014/main" id="{9F4C242C-0820-4358-9D8D-3EB4477AB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103" name="Picture 32">
          <a:extLst>
            <a:ext uri="{FF2B5EF4-FFF2-40B4-BE49-F238E27FC236}">
              <a16:creationId xmlns:a16="http://schemas.microsoft.com/office/drawing/2014/main" id="{A92587B3-FC42-43D5-89DF-F9FDF5E4B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104" name="Picture 32">
          <a:extLst>
            <a:ext uri="{FF2B5EF4-FFF2-40B4-BE49-F238E27FC236}">
              <a16:creationId xmlns:a16="http://schemas.microsoft.com/office/drawing/2014/main" id="{33269FB6-57FC-498A-807E-866CF9E49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105" name="Picture 32">
          <a:extLst>
            <a:ext uri="{FF2B5EF4-FFF2-40B4-BE49-F238E27FC236}">
              <a16:creationId xmlns:a16="http://schemas.microsoft.com/office/drawing/2014/main" id="{B2F5F1BE-E762-48E5-8B01-60855A9C4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106" name="Picture 32">
          <a:extLst>
            <a:ext uri="{FF2B5EF4-FFF2-40B4-BE49-F238E27FC236}">
              <a16:creationId xmlns:a16="http://schemas.microsoft.com/office/drawing/2014/main" id="{C1AEDD5A-7A39-47B9-9F6C-49998A15C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107" name="Picture 32">
          <a:extLst>
            <a:ext uri="{FF2B5EF4-FFF2-40B4-BE49-F238E27FC236}">
              <a16:creationId xmlns:a16="http://schemas.microsoft.com/office/drawing/2014/main" id="{AB4381C5-2BE2-46FD-9D48-7DE621B98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552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08" name="Picture 32">
          <a:extLst>
            <a:ext uri="{FF2B5EF4-FFF2-40B4-BE49-F238E27FC236}">
              <a16:creationId xmlns:a16="http://schemas.microsoft.com/office/drawing/2014/main" id="{87DF556A-6F40-4E9D-BFDC-B81E144D2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09" name="Picture 32">
          <a:extLst>
            <a:ext uri="{FF2B5EF4-FFF2-40B4-BE49-F238E27FC236}">
              <a16:creationId xmlns:a16="http://schemas.microsoft.com/office/drawing/2014/main" id="{A4CE3205-C7FD-4CD2-A7B7-7F17DBC61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10" name="Picture 32">
          <a:extLst>
            <a:ext uri="{FF2B5EF4-FFF2-40B4-BE49-F238E27FC236}">
              <a16:creationId xmlns:a16="http://schemas.microsoft.com/office/drawing/2014/main" id="{27FB51A4-83FE-4A89-9A64-810F1D17E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11" name="Picture 32">
          <a:extLst>
            <a:ext uri="{FF2B5EF4-FFF2-40B4-BE49-F238E27FC236}">
              <a16:creationId xmlns:a16="http://schemas.microsoft.com/office/drawing/2014/main" id="{9984B9C9-C369-41BC-8E10-FAB57C367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0</xdr:rowOff>
    </xdr:from>
    <xdr:to>
      <xdr:col>5</xdr:col>
      <xdr:colOff>865179</xdr:colOff>
      <xdr:row>0</xdr:row>
      <xdr:rowOff>1143</xdr:rowOff>
    </xdr:to>
    <xdr:pic>
      <xdr:nvPicPr>
        <xdr:cNvPr id="112" name="Picture 32">
          <a:extLst>
            <a:ext uri="{FF2B5EF4-FFF2-40B4-BE49-F238E27FC236}">
              <a16:creationId xmlns:a16="http://schemas.microsoft.com/office/drawing/2014/main" id="{0A2201EC-EF26-4FAD-B3BF-4A795444D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448295" y="0"/>
          <a:ext cx="857635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13" name="Picture 32">
          <a:extLst>
            <a:ext uri="{FF2B5EF4-FFF2-40B4-BE49-F238E27FC236}">
              <a16:creationId xmlns:a16="http://schemas.microsoft.com/office/drawing/2014/main" id="{31DE438F-66AF-4543-805C-6FF8F2947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14" name="Picture 32">
          <a:extLst>
            <a:ext uri="{FF2B5EF4-FFF2-40B4-BE49-F238E27FC236}">
              <a16:creationId xmlns:a16="http://schemas.microsoft.com/office/drawing/2014/main" id="{F875B918-F750-41B8-942C-9243EE266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15" name="Picture 32">
          <a:extLst>
            <a:ext uri="{FF2B5EF4-FFF2-40B4-BE49-F238E27FC236}">
              <a16:creationId xmlns:a16="http://schemas.microsoft.com/office/drawing/2014/main" id="{2661AC79-A6F9-4ADB-996D-F88BF8BE4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16" name="Picture 32">
          <a:extLst>
            <a:ext uri="{FF2B5EF4-FFF2-40B4-BE49-F238E27FC236}">
              <a16:creationId xmlns:a16="http://schemas.microsoft.com/office/drawing/2014/main" id="{6B9DB755-8B07-4935-9144-A02CEDEC3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400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117" name="Picture 32">
          <a:extLst>
            <a:ext uri="{FF2B5EF4-FFF2-40B4-BE49-F238E27FC236}">
              <a16:creationId xmlns:a16="http://schemas.microsoft.com/office/drawing/2014/main" id="{4D7E4EF9-076E-446F-A71E-46FEC216E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118" name="Picture 32">
          <a:extLst>
            <a:ext uri="{FF2B5EF4-FFF2-40B4-BE49-F238E27FC236}">
              <a16:creationId xmlns:a16="http://schemas.microsoft.com/office/drawing/2014/main" id="{F85A04FE-273D-461F-ADA8-E0465D06C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119" name="Picture 32">
          <a:extLst>
            <a:ext uri="{FF2B5EF4-FFF2-40B4-BE49-F238E27FC236}">
              <a16:creationId xmlns:a16="http://schemas.microsoft.com/office/drawing/2014/main" id="{0A57D812-F346-46B0-887C-4B089A3F9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0</xdr:row>
      <xdr:rowOff>0</xdr:rowOff>
    </xdr:from>
    <xdr:to>
      <xdr:col>2</xdr:col>
      <xdr:colOff>200017</xdr:colOff>
      <xdr:row>0</xdr:row>
      <xdr:rowOff>2667</xdr:rowOff>
    </xdr:to>
    <xdr:pic>
      <xdr:nvPicPr>
        <xdr:cNvPr id="120" name="Picture 32">
          <a:extLst>
            <a:ext uri="{FF2B5EF4-FFF2-40B4-BE49-F238E27FC236}">
              <a16:creationId xmlns:a16="http://schemas.microsoft.com/office/drawing/2014/main" id="{1672F55D-4B33-4D45-B802-D47BEF4A0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8667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1257300</xdr:colOff>
      <xdr:row>0</xdr:row>
      <xdr:rowOff>0</xdr:rowOff>
    </xdr:from>
    <xdr:to>
      <xdr:col>4</xdr:col>
      <xdr:colOff>917635</xdr:colOff>
      <xdr:row>6</xdr:row>
      <xdr:rowOff>38100</xdr:rowOff>
    </xdr:to>
    <xdr:pic>
      <xdr:nvPicPr>
        <xdr:cNvPr id="121" name="Imagen 120" descr="Un dibujo animado&#10;&#10;Descripción generada automáticamente con confianza baja">
          <a:extLst>
            <a:ext uri="{FF2B5EF4-FFF2-40B4-BE49-F238E27FC236}">
              <a16:creationId xmlns:a16="http://schemas.microsoft.com/office/drawing/2014/main" id="{DB480224-8235-46DC-B971-004EAEAB6A42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484" t="-7430" r="-12825" b="-12825"/>
        <a:stretch/>
      </xdr:blipFill>
      <xdr:spPr bwMode="auto">
        <a:xfrm>
          <a:off x="2657475" y="0"/>
          <a:ext cx="2809875" cy="1323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.delacruz\Desktop\EGRESOS%20E%20INGRESOS%202024\EGRESOS%20E%20INGRESOS%20MES%20ENERO%202024.xlsx" TargetMode="External"/><Relationship Id="rId1" Type="http://schemas.openxmlformats.org/officeDocument/2006/relationships/externalLinkPath" Target="file:///C:\Users\g.delacruz\Desktop\EGRESOS%20E%20INGRESOS%202024\EGRESOS%20E%20INGRESOS%20MES%20ENER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.delacruz\Desktop\EGRESOS%20E%20INGRESOS%20FEBRERO2024.xlsx" TargetMode="External"/><Relationship Id="rId1" Type="http://schemas.openxmlformats.org/officeDocument/2006/relationships/externalLinkPath" Target="file:///C:\Users\g.delacruz\Desktop\EGRESOS%20E%20INGRESOS%202024\EGRESOS%20E%20INGRESOS%20FEBRERO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.delacruz\Desktop\EGRESOS%20E%20INGRESOS%202024\EGRESOS%20E%20INGRESOS%20MARZO%202024.xlsx" TargetMode="External"/><Relationship Id="rId1" Type="http://schemas.openxmlformats.org/officeDocument/2006/relationships/externalLinkPath" Target="file:///C:\Users\g.delacruz\Desktop\EGRESOS%20E%20INGRESOS%202024\EGRESOS%20E%20INGRESOS%20MARZ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LECTORA 2024"/>
      <sheetName val="FIMOVIT 2024"/>
    </sheetNames>
    <sheetDataSet>
      <sheetData sheetId="0">
        <row r="50">
          <cell r="G50">
            <v>16413688.4</v>
          </cell>
        </row>
      </sheetData>
      <sheetData sheetId="1">
        <row r="46">
          <cell r="G46">
            <v>8483218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LECTORA"/>
      <sheetName val="FIMOVIT"/>
    </sheetNames>
    <sheetDataSet>
      <sheetData sheetId="0">
        <row r="44">
          <cell r="G44">
            <v>28249641.389999997</v>
          </cell>
        </row>
      </sheetData>
      <sheetData sheetId="1">
        <row r="44">
          <cell r="G44">
            <v>15454330.5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LECTORA"/>
      <sheetName val="FIMOVIT"/>
    </sheetNames>
    <sheetDataSet>
      <sheetData sheetId="0">
        <row r="62">
          <cell r="G62">
            <v>16519078.389999997</v>
          </cell>
        </row>
      </sheetData>
      <sheetData sheetId="1">
        <row r="48">
          <cell r="G48">
            <v>9805490.25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4020D-99CD-4D02-9528-564C22158D74}">
  <sheetPr>
    <pageSetUpPr fitToPage="1"/>
  </sheetPr>
  <dimension ref="A1:N144"/>
  <sheetViews>
    <sheetView topLeftCell="A34" workbookViewId="0">
      <selection activeCell="F52" sqref="F52"/>
    </sheetView>
  </sheetViews>
  <sheetFormatPr baseColWidth="10" defaultRowHeight="15"/>
  <cols>
    <col min="1" max="1" width="3.140625" customWidth="1"/>
    <col min="2" max="2" width="10" style="1" customWidth="1"/>
    <col min="3" max="3" width="10.85546875" style="1" customWidth="1"/>
    <col min="4" max="4" width="30" style="1" customWidth="1"/>
    <col min="5" max="5" width="14.85546875" style="7" customWidth="1"/>
    <col min="6" max="6" width="13.5703125" style="63" customWidth="1"/>
    <col min="7" max="7" width="14.7109375" customWidth="1"/>
    <col min="8" max="8" width="6.5703125" customWidth="1"/>
    <col min="10" max="10" width="14.140625" bestFit="1" customWidth="1"/>
    <col min="11" max="11" width="13.140625" bestFit="1" customWidth="1"/>
    <col min="12" max="12" width="14.140625" style="6" bestFit="1" customWidth="1"/>
    <col min="13" max="13" width="14.140625" bestFit="1" customWidth="1"/>
    <col min="14" max="14" width="14.42578125" style="7" customWidth="1"/>
  </cols>
  <sheetData>
    <row r="1" spans="1:11">
      <c r="C1" s="2"/>
      <c r="D1" s="2"/>
      <c r="E1" s="3"/>
      <c r="F1" s="4"/>
      <c r="G1" s="5"/>
    </row>
    <row r="2" spans="1:11">
      <c r="B2" s="2"/>
      <c r="C2" s="2"/>
      <c r="D2" s="2"/>
      <c r="E2" s="3"/>
      <c r="F2" s="4"/>
      <c r="G2" s="5"/>
    </row>
    <row r="3" spans="1:11">
      <c r="B3" s="2"/>
      <c r="C3" s="2"/>
      <c r="D3" s="2"/>
      <c r="E3" s="3"/>
      <c r="F3" s="4"/>
      <c r="G3" s="5"/>
    </row>
    <row r="4" spans="1:11">
      <c r="B4" s="2"/>
      <c r="C4" s="2"/>
      <c r="D4" s="2"/>
      <c r="E4" s="3"/>
      <c r="F4" s="4"/>
      <c r="G4" s="5"/>
    </row>
    <row r="5" spans="1:11" ht="18.75">
      <c r="B5" s="151"/>
      <c r="C5" s="151"/>
      <c r="D5" s="151"/>
      <c r="E5" s="151"/>
      <c r="F5" s="151"/>
      <c r="G5" s="151"/>
    </row>
    <row r="6" spans="1:11" ht="18.75">
      <c r="B6" s="151" t="s">
        <v>0</v>
      </c>
      <c r="C6" s="151"/>
      <c r="D6" s="151"/>
      <c r="E6" s="151"/>
      <c r="F6" s="151"/>
      <c r="G6" s="151"/>
    </row>
    <row r="7" spans="1:11" ht="18.75">
      <c r="B7" s="151" t="s">
        <v>187</v>
      </c>
      <c r="C7" s="151"/>
      <c r="D7" s="151"/>
      <c r="E7" s="151"/>
      <c r="F7" s="151"/>
      <c r="G7" s="151"/>
    </row>
    <row r="8" spans="1:11" ht="16.5" thickBot="1">
      <c r="A8" s="10"/>
      <c r="B8" s="9"/>
      <c r="C8" s="11"/>
      <c r="D8" s="11"/>
      <c r="E8" s="12"/>
      <c r="F8" s="13"/>
      <c r="G8" s="14"/>
    </row>
    <row r="9" spans="1:11" ht="17.25" thickBot="1">
      <c r="A9" s="10"/>
      <c r="B9" s="152" t="s">
        <v>2</v>
      </c>
      <c r="C9" s="153"/>
      <c r="D9" s="153"/>
      <c r="E9" s="153"/>
      <c r="F9" s="153"/>
      <c r="G9" s="154"/>
    </row>
    <row r="10" spans="1:11" ht="15.75">
      <c r="A10" s="10"/>
      <c r="B10" s="15"/>
      <c r="C10" s="16"/>
      <c r="D10" s="17"/>
      <c r="E10" s="18"/>
      <c r="F10" s="19"/>
      <c r="G10" s="20" t="s">
        <v>3</v>
      </c>
    </row>
    <row r="11" spans="1:11" ht="15.75">
      <c r="A11" s="10"/>
      <c r="B11" s="21" t="s">
        <v>4</v>
      </c>
      <c r="C11" s="22" t="s">
        <v>5</v>
      </c>
      <c r="D11" s="22" t="s">
        <v>6</v>
      </c>
      <c r="E11" s="23" t="s">
        <v>7</v>
      </c>
      <c r="F11" s="23" t="s">
        <v>8</v>
      </c>
      <c r="G11" s="23" t="s">
        <v>9</v>
      </c>
    </row>
    <row r="12" spans="1:11" ht="16.5" customHeight="1">
      <c r="A12" s="10"/>
      <c r="B12" s="24"/>
      <c r="C12" s="25"/>
      <c r="D12" s="26" t="s">
        <v>3</v>
      </c>
      <c r="E12" s="27"/>
      <c r="F12" s="28"/>
      <c r="G12" s="29"/>
      <c r="K12" s="64"/>
    </row>
    <row r="13" spans="1:11" ht="16.5" customHeight="1">
      <c r="A13" s="10"/>
      <c r="B13" s="30">
        <v>45292</v>
      </c>
      <c r="C13" s="31"/>
      <c r="D13" s="93"/>
      <c r="E13" s="33"/>
      <c r="F13" s="34"/>
      <c r="G13" s="29"/>
    </row>
    <row r="14" spans="1:11" ht="16.5" customHeight="1">
      <c r="A14" s="10"/>
      <c r="B14" s="30">
        <v>45293</v>
      </c>
      <c r="C14" s="31"/>
      <c r="D14" s="31"/>
      <c r="E14" s="33">
        <v>356125</v>
      </c>
      <c r="F14" s="35"/>
      <c r="G14" s="29">
        <f t="shared" ref="G14:G35" si="0">+G13+E14-F14</f>
        <v>356125</v>
      </c>
    </row>
    <row r="15" spans="1:11" ht="16.5" customHeight="1">
      <c r="A15" s="10"/>
      <c r="B15" s="30">
        <v>45294</v>
      </c>
      <c r="C15" s="31"/>
      <c r="D15" s="95"/>
      <c r="E15" s="33">
        <v>392415</v>
      </c>
      <c r="F15" s="35"/>
      <c r="G15" s="29">
        <f t="shared" si="0"/>
        <v>748540</v>
      </c>
      <c r="I15" s="111"/>
      <c r="J15" s="41"/>
    </row>
    <row r="16" spans="1:11" ht="15.75">
      <c r="A16" s="10"/>
      <c r="B16" s="30">
        <v>45295</v>
      </c>
      <c r="C16" s="31"/>
      <c r="D16" s="96"/>
      <c r="E16" s="33">
        <v>383995</v>
      </c>
      <c r="F16" s="35"/>
      <c r="G16" s="29">
        <f t="shared" si="0"/>
        <v>1132535</v>
      </c>
    </row>
    <row r="17" spans="1:11" ht="15.75">
      <c r="A17" s="10"/>
      <c r="B17" s="30">
        <v>45295</v>
      </c>
      <c r="C17" s="31" t="s">
        <v>188</v>
      </c>
      <c r="D17" s="96" t="s">
        <v>189</v>
      </c>
      <c r="E17" s="33">
        <v>1360000</v>
      </c>
      <c r="F17" s="35"/>
      <c r="G17" s="29">
        <f t="shared" si="0"/>
        <v>2492535</v>
      </c>
    </row>
    <row r="18" spans="1:11" ht="15.75">
      <c r="A18" s="10"/>
      <c r="B18" s="30">
        <v>45296</v>
      </c>
      <c r="C18" s="31"/>
      <c r="D18" s="96"/>
      <c r="E18" s="33">
        <v>394850</v>
      </c>
      <c r="F18" s="35"/>
      <c r="G18" s="29">
        <f t="shared" si="0"/>
        <v>2887385</v>
      </c>
    </row>
    <row r="19" spans="1:11" ht="15.75">
      <c r="A19" s="10"/>
      <c r="B19" s="30">
        <v>45296</v>
      </c>
      <c r="C19" s="31" t="s">
        <v>190</v>
      </c>
      <c r="D19" s="96" t="s">
        <v>191</v>
      </c>
      <c r="E19" s="33">
        <v>1320000</v>
      </c>
      <c r="F19" s="35"/>
      <c r="G19" s="29">
        <f t="shared" si="0"/>
        <v>4207385</v>
      </c>
    </row>
    <row r="20" spans="1:11" ht="15.75">
      <c r="A20" s="10"/>
      <c r="B20" s="30">
        <v>45297</v>
      </c>
      <c r="C20" s="31"/>
      <c r="D20" s="31"/>
      <c r="E20" s="33">
        <v>198070</v>
      </c>
      <c r="F20" s="35"/>
      <c r="G20" s="29">
        <f t="shared" si="0"/>
        <v>4405455</v>
      </c>
    </row>
    <row r="21" spans="1:11" ht="15.75" customHeight="1">
      <c r="A21" s="10"/>
      <c r="B21" s="30">
        <v>45298</v>
      </c>
      <c r="C21" s="31"/>
      <c r="D21" s="93"/>
      <c r="E21" s="33">
        <v>115750</v>
      </c>
      <c r="F21" s="35"/>
      <c r="G21" s="29">
        <f t="shared" si="0"/>
        <v>4521205</v>
      </c>
    </row>
    <row r="22" spans="1:11" ht="15.75" customHeight="1">
      <c r="A22" s="10"/>
      <c r="B22" s="30">
        <v>45299</v>
      </c>
      <c r="C22" s="31"/>
      <c r="D22" s="95"/>
      <c r="E22" s="33">
        <v>495490</v>
      </c>
      <c r="F22" s="35"/>
      <c r="G22" s="29">
        <f t="shared" si="0"/>
        <v>5016695</v>
      </c>
    </row>
    <row r="23" spans="1:11" ht="15.75" customHeight="1">
      <c r="A23" s="10"/>
      <c r="B23" s="30">
        <v>45300</v>
      </c>
      <c r="C23" s="31"/>
      <c r="D23" s="31"/>
      <c r="E23" s="33">
        <v>493315</v>
      </c>
      <c r="F23" s="35"/>
      <c r="G23" s="29">
        <f t="shared" si="0"/>
        <v>5510010</v>
      </c>
    </row>
    <row r="24" spans="1:11" ht="15.75" customHeight="1">
      <c r="A24" s="10"/>
      <c r="B24" s="30">
        <v>45301</v>
      </c>
      <c r="C24" s="31"/>
      <c r="D24" s="31"/>
      <c r="E24" s="33">
        <v>434035</v>
      </c>
      <c r="F24" s="35"/>
      <c r="G24" s="29">
        <f t="shared" si="0"/>
        <v>5944045</v>
      </c>
    </row>
    <row r="25" spans="1:11" ht="15.75" customHeight="1">
      <c r="A25" s="10"/>
      <c r="B25" s="30">
        <v>45301</v>
      </c>
      <c r="C25" s="31" t="s">
        <v>192</v>
      </c>
      <c r="D25" s="96" t="s">
        <v>191</v>
      </c>
      <c r="E25" s="33">
        <v>680000</v>
      </c>
      <c r="F25" s="35"/>
      <c r="G25" s="29">
        <f t="shared" si="0"/>
        <v>6624045</v>
      </c>
    </row>
    <row r="26" spans="1:11" ht="15.75">
      <c r="A26" s="10"/>
      <c r="B26" s="30">
        <v>45302</v>
      </c>
      <c r="C26" s="31"/>
      <c r="D26" s="93"/>
      <c r="E26" s="33">
        <v>449655</v>
      </c>
      <c r="F26" s="35"/>
      <c r="G26" s="29">
        <f t="shared" si="0"/>
        <v>7073700</v>
      </c>
    </row>
    <row r="27" spans="1:11" ht="14.25" customHeight="1">
      <c r="A27" s="10"/>
      <c r="B27" s="30">
        <v>45303</v>
      </c>
      <c r="C27" s="31"/>
      <c r="D27" s="31"/>
      <c r="E27" s="33">
        <v>458490</v>
      </c>
      <c r="F27" s="35"/>
      <c r="G27" s="29">
        <f t="shared" si="0"/>
        <v>7532190</v>
      </c>
      <c r="K27" s="41"/>
    </row>
    <row r="28" spans="1:11" ht="15.75" customHeight="1">
      <c r="A28" s="10"/>
      <c r="B28" s="30">
        <v>45304</v>
      </c>
      <c r="C28" s="31"/>
      <c r="D28" s="93"/>
      <c r="E28" s="33">
        <v>242140</v>
      </c>
      <c r="F28" s="35"/>
      <c r="G28" s="29">
        <f t="shared" si="0"/>
        <v>7774330</v>
      </c>
    </row>
    <row r="29" spans="1:11" ht="15.75" customHeight="1">
      <c r="A29" s="10"/>
      <c r="B29" s="30">
        <v>45305</v>
      </c>
      <c r="C29" s="31"/>
      <c r="D29" s="93"/>
      <c r="E29" s="33">
        <v>122360</v>
      </c>
      <c r="F29" s="35"/>
      <c r="G29" s="29">
        <f t="shared" si="0"/>
        <v>7896690</v>
      </c>
      <c r="J29" s="41"/>
    </row>
    <row r="30" spans="1:11" ht="15.75" customHeight="1">
      <c r="A30" s="10"/>
      <c r="B30" s="30">
        <v>45306</v>
      </c>
      <c r="C30" s="31"/>
      <c r="D30" s="93"/>
      <c r="E30" s="33">
        <v>536840</v>
      </c>
      <c r="F30" s="35"/>
      <c r="G30" s="29">
        <f t="shared" si="0"/>
        <v>8433530</v>
      </c>
    </row>
    <row r="31" spans="1:11" ht="15.75" customHeight="1">
      <c r="A31" s="10"/>
      <c r="B31" s="30">
        <v>45307</v>
      </c>
      <c r="C31" s="31"/>
      <c r="D31" s="31"/>
      <c r="E31" s="33">
        <v>510405</v>
      </c>
      <c r="F31" s="35"/>
      <c r="G31" s="29">
        <f t="shared" si="0"/>
        <v>8943935</v>
      </c>
    </row>
    <row r="32" spans="1:11" ht="15.75" customHeight="1">
      <c r="A32" s="10"/>
      <c r="B32" s="30">
        <v>45308</v>
      </c>
      <c r="C32" s="31"/>
      <c r="D32" s="31"/>
      <c r="E32" s="33">
        <v>504085</v>
      </c>
      <c r="F32" s="35"/>
      <c r="G32" s="29">
        <f t="shared" si="0"/>
        <v>9448020</v>
      </c>
    </row>
    <row r="33" spans="1:7" ht="15.75" customHeight="1">
      <c r="A33" s="10"/>
      <c r="B33" s="30">
        <v>45309</v>
      </c>
      <c r="C33" s="31"/>
      <c r="D33" s="31"/>
      <c r="E33" s="33">
        <v>502540</v>
      </c>
      <c r="F33" s="35"/>
      <c r="G33" s="29">
        <f t="shared" si="0"/>
        <v>9950560</v>
      </c>
    </row>
    <row r="34" spans="1:7" ht="15.75" customHeight="1">
      <c r="A34" s="10"/>
      <c r="B34" s="30">
        <v>45309</v>
      </c>
      <c r="C34" s="31" t="s">
        <v>193</v>
      </c>
      <c r="D34" s="96" t="s">
        <v>191</v>
      </c>
      <c r="E34" s="33">
        <v>660000</v>
      </c>
      <c r="F34" s="35"/>
      <c r="G34" s="29">
        <f t="shared" si="0"/>
        <v>10610560</v>
      </c>
    </row>
    <row r="35" spans="1:7" ht="15.75" customHeight="1">
      <c r="A35" s="10"/>
      <c r="B35" s="30">
        <v>45310</v>
      </c>
      <c r="C35" s="31"/>
      <c r="D35" s="31"/>
      <c r="E35" s="33">
        <v>490055</v>
      </c>
      <c r="F35" s="35"/>
      <c r="G35" s="29">
        <f t="shared" si="0"/>
        <v>11100615</v>
      </c>
    </row>
    <row r="36" spans="1:7" ht="15.75" customHeight="1">
      <c r="A36" s="10"/>
      <c r="B36" s="30">
        <v>45310</v>
      </c>
      <c r="C36" s="31"/>
      <c r="D36" s="31" t="s">
        <v>26</v>
      </c>
      <c r="E36" s="33"/>
      <c r="F36" s="35">
        <v>100</v>
      </c>
      <c r="G36" s="29">
        <f>+G35+E36-F36</f>
        <v>11100515</v>
      </c>
    </row>
    <row r="37" spans="1:7" ht="15.75" customHeight="1">
      <c r="A37" s="10"/>
      <c r="B37" s="30">
        <v>45311</v>
      </c>
      <c r="C37" s="31"/>
      <c r="D37" s="31"/>
      <c r="E37" s="33">
        <v>256330</v>
      </c>
      <c r="F37" s="35"/>
      <c r="G37" s="29">
        <f t="shared" ref="G37:G50" si="1">+G36+E37-F37</f>
        <v>11356845</v>
      </c>
    </row>
    <row r="38" spans="1:7" ht="15.75" customHeight="1">
      <c r="A38" s="10"/>
      <c r="B38" s="30">
        <v>45312</v>
      </c>
      <c r="C38" s="31"/>
      <c r="D38" s="93"/>
      <c r="E38" s="33">
        <v>115205</v>
      </c>
      <c r="F38" s="35"/>
      <c r="G38" s="29">
        <f t="shared" si="1"/>
        <v>11472050</v>
      </c>
    </row>
    <row r="39" spans="1:7" ht="15.75" customHeight="1">
      <c r="A39" s="10"/>
      <c r="B39" s="30">
        <v>45313</v>
      </c>
      <c r="C39" s="31"/>
      <c r="D39" s="31"/>
      <c r="E39" s="33">
        <v>532160</v>
      </c>
      <c r="F39" s="35"/>
      <c r="G39" s="29">
        <f t="shared" si="1"/>
        <v>12004210</v>
      </c>
    </row>
    <row r="40" spans="1:7" ht="15.75" customHeight="1">
      <c r="A40" s="10"/>
      <c r="B40" s="30">
        <v>45313</v>
      </c>
      <c r="C40" s="31"/>
      <c r="D40" s="31" t="s">
        <v>26</v>
      </c>
      <c r="E40" s="33"/>
      <c r="F40" s="35">
        <v>100</v>
      </c>
      <c r="G40" s="29">
        <f t="shared" si="1"/>
        <v>12004110</v>
      </c>
    </row>
    <row r="41" spans="1:7" ht="15.75" customHeight="1">
      <c r="A41" s="10"/>
      <c r="B41" s="30">
        <v>45313</v>
      </c>
      <c r="C41" s="31"/>
      <c r="D41" s="31" t="s">
        <v>26</v>
      </c>
      <c r="E41" s="33"/>
      <c r="F41" s="35">
        <v>85</v>
      </c>
      <c r="G41" s="29">
        <f t="shared" si="1"/>
        <v>12004025</v>
      </c>
    </row>
    <row r="42" spans="1:7" ht="15.75" customHeight="1">
      <c r="A42" s="10"/>
      <c r="B42" s="30">
        <v>45314</v>
      </c>
      <c r="C42" s="31"/>
      <c r="D42" s="31"/>
      <c r="E42" s="33">
        <v>1266683.3999999999</v>
      </c>
      <c r="F42" s="35"/>
      <c r="G42" s="29">
        <f t="shared" si="1"/>
        <v>13270708.4</v>
      </c>
    </row>
    <row r="43" spans="1:7" ht="15.75" customHeight="1">
      <c r="A43" s="10"/>
      <c r="B43" s="30">
        <v>45315</v>
      </c>
      <c r="C43" s="31"/>
      <c r="D43" s="93"/>
      <c r="E43" s="33">
        <v>498435</v>
      </c>
      <c r="F43" s="35"/>
      <c r="G43" s="29">
        <f t="shared" si="1"/>
        <v>13769143.4</v>
      </c>
    </row>
    <row r="44" spans="1:7" ht="15.75" customHeight="1">
      <c r="A44" s="10"/>
      <c r="B44" s="30">
        <v>45316</v>
      </c>
      <c r="C44" s="31"/>
      <c r="D44" s="93"/>
      <c r="E44" s="33">
        <v>510840</v>
      </c>
      <c r="F44" s="35"/>
      <c r="G44" s="29">
        <f t="shared" si="1"/>
        <v>14279983.4</v>
      </c>
    </row>
    <row r="45" spans="1:7" ht="15.75" customHeight="1">
      <c r="A45" s="10"/>
      <c r="B45" s="30">
        <v>45317</v>
      </c>
      <c r="C45" s="31"/>
      <c r="D45" s="93"/>
      <c r="E45" s="33">
        <v>500685</v>
      </c>
      <c r="F45" s="35"/>
      <c r="G45" s="29">
        <f t="shared" si="1"/>
        <v>14780668.4</v>
      </c>
    </row>
    <row r="46" spans="1:7" ht="15.75" customHeight="1">
      <c r="A46" s="10"/>
      <c r="B46" s="30">
        <v>45318</v>
      </c>
      <c r="C46" s="31"/>
      <c r="D46" s="31"/>
      <c r="E46" s="33">
        <v>259095</v>
      </c>
      <c r="F46" s="35"/>
      <c r="G46" s="29">
        <f t="shared" si="1"/>
        <v>15039763.4</v>
      </c>
    </row>
    <row r="47" spans="1:7" ht="15.75" customHeight="1">
      <c r="A47" s="10"/>
      <c r="B47" s="30">
        <v>45319</v>
      </c>
      <c r="C47" s="31"/>
      <c r="D47" s="31"/>
      <c r="E47" s="33">
        <v>123295</v>
      </c>
      <c r="F47" s="35"/>
      <c r="G47" s="29">
        <f t="shared" si="1"/>
        <v>15163058.4</v>
      </c>
    </row>
    <row r="48" spans="1:7" ht="15.75" customHeight="1">
      <c r="A48" s="10"/>
      <c r="B48" s="30">
        <v>45320</v>
      </c>
      <c r="C48" s="31"/>
      <c r="D48" s="93"/>
      <c r="E48" s="33">
        <v>154660</v>
      </c>
      <c r="F48" s="35"/>
      <c r="G48" s="29">
        <f t="shared" si="1"/>
        <v>15317718.4</v>
      </c>
    </row>
    <row r="49" spans="1:13" ht="15.75" customHeight="1">
      <c r="A49" s="10"/>
      <c r="B49" s="30">
        <v>45321</v>
      </c>
      <c r="C49" s="31"/>
      <c r="D49" s="31"/>
      <c r="E49" s="33">
        <v>567620</v>
      </c>
      <c r="F49" s="35"/>
      <c r="G49" s="29">
        <f t="shared" si="1"/>
        <v>15885338.4</v>
      </c>
    </row>
    <row r="50" spans="1:13" ht="15.75" customHeight="1">
      <c r="A50" s="10"/>
      <c r="B50" s="30">
        <v>45322</v>
      </c>
      <c r="C50" s="31"/>
      <c r="D50" s="93"/>
      <c r="E50" s="119">
        <v>528350</v>
      </c>
      <c r="F50" s="35"/>
      <c r="G50" s="29">
        <f t="shared" si="1"/>
        <v>16413688.4</v>
      </c>
      <c r="J50" s="41"/>
    </row>
    <row r="51" spans="1:13" ht="15.75" customHeight="1" thickBot="1">
      <c r="A51" s="10"/>
      <c r="B51" s="98"/>
      <c r="C51" s="47"/>
      <c r="D51" s="47"/>
      <c r="E51" s="48">
        <f>SUM(E14:E50)</f>
        <v>16413973.4</v>
      </c>
      <c r="F51" s="48">
        <f>SUM(F18:F50)</f>
        <v>285</v>
      </c>
      <c r="G51" s="49"/>
      <c r="M51" s="41"/>
    </row>
    <row r="52" spans="1:13" ht="15.75" customHeight="1">
      <c r="A52" s="10"/>
      <c r="B52" s="50"/>
      <c r="C52" s="51"/>
      <c r="D52" s="52"/>
      <c r="E52" s="53"/>
      <c r="F52" s="54"/>
      <c r="G52" s="54"/>
    </row>
    <row r="53" spans="1:13" ht="15.75" customHeight="1">
      <c r="A53" s="10"/>
      <c r="B53" s="50"/>
      <c r="C53" s="51"/>
      <c r="D53" s="51"/>
      <c r="E53" s="53"/>
      <c r="F53" s="54"/>
      <c r="G53" s="54"/>
    </row>
    <row r="54" spans="1:13" ht="15.75" customHeight="1">
      <c r="A54" s="10"/>
      <c r="B54" s="55"/>
      <c r="C54" s="56"/>
      <c r="D54" s="57"/>
      <c r="E54" s="58"/>
      <c r="F54" s="59"/>
      <c r="G54" s="60"/>
      <c r="J54" s="41" cm="1">
        <f t="array" ref="J54:L54">+E13:G13</f>
        <v>0</v>
      </c>
      <c r="K54">
        <v>0</v>
      </c>
      <c r="L54" s="6">
        <v>0</v>
      </c>
    </row>
    <row r="55" spans="1:13" ht="15.75" customHeight="1">
      <c r="A55" s="10"/>
      <c r="B55" s="155" t="s">
        <v>15</v>
      </c>
      <c r="C55" s="155"/>
      <c r="D55" s="148" t="s">
        <v>16</v>
      </c>
      <c r="E55" s="148"/>
      <c r="F55" s="61" t="s">
        <v>17</v>
      </c>
      <c r="G55" s="61"/>
    </row>
    <row r="56" spans="1:13" ht="15.75" customHeight="1">
      <c r="A56" s="10"/>
      <c r="B56" s="147" t="s">
        <v>18</v>
      </c>
      <c r="C56" s="147"/>
      <c r="D56" s="148" t="s">
        <v>19</v>
      </c>
      <c r="E56" s="148"/>
      <c r="F56" s="9" t="s">
        <v>20</v>
      </c>
      <c r="G56" s="9"/>
    </row>
    <row r="57" spans="1:13" ht="15.75" customHeight="1">
      <c r="A57" s="10"/>
      <c r="B57" s="149" t="s">
        <v>21</v>
      </c>
      <c r="C57" s="149"/>
      <c r="D57" s="150" t="s">
        <v>22</v>
      </c>
      <c r="E57" s="150"/>
      <c r="F57" s="62" t="s">
        <v>23</v>
      </c>
      <c r="G57" s="62"/>
    </row>
    <row r="58" spans="1:13" ht="15.75" customHeight="1">
      <c r="A58" s="10"/>
      <c r="G58" s="41"/>
    </row>
    <row r="59" spans="1:13" ht="15.75" customHeight="1">
      <c r="A59" s="10"/>
    </row>
    <row r="60" spans="1:13" ht="15.75" customHeight="1">
      <c r="A60" s="10"/>
    </row>
    <row r="61" spans="1:13" ht="15.75" customHeight="1">
      <c r="A61" s="10"/>
    </row>
    <row r="62" spans="1:13" ht="15.75" customHeight="1">
      <c r="A62" s="10"/>
    </row>
    <row r="63" spans="1:13" ht="15.75" customHeight="1">
      <c r="A63" s="10"/>
    </row>
    <row r="64" spans="1:13" ht="15.75" customHeight="1">
      <c r="A64" s="10"/>
      <c r="G64" s="41"/>
    </row>
    <row r="65" spans="1:13" ht="15.75" customHeight="1">
      <c r="A65" s="10"/>
    </row>
    <row r="66" spans="1:13" ht="15.75" customHeight="1">
      <c r="A66" s="10"/>
    </row>
    <row r="67" spans="1:13" ht="15.75" customHeight="1">
      <c r="A67" s="10"/>
    </row>
    <row r="68" spans="1:13" ht="15.75" customHeight="1">
      <c r="A68" s="10"/>
    </row>
    <row r="69" spans="1:13" ht="15.75" customHeight="1">
      <c r="A69" s="10"/>
    </row>
    <row r="70" spans="1:13" ht="15.75" customHeight="1">
      <c r="A70" s="10"/>
    </row>
    <row r="71" spans="1:13" ht="15.75" customHeight="1">
      <c r="A71" s="10"/>
    </row>
    <row r="72" spans="1:13" ht="15.75" customHeight="1">
      <c r="A72" s="10"/>
    </row>
    <row r="73" spans="1:13" ht="15.75" customHeight="1">
      <c r="A73" s="10"/>
    </row>
    <row r="74" spans="1:13" ht="15.75" customHeight="1">
      <c r="A74" s="10"/>
    </row>
    <row r="75" spans="1:13" ht="15.75" customHeight="1">
      <c r="A75" s="10"/>
    </row>
    <row r="76" spans="1:13" ht="15.75" customHeight="1">
      <c r="A76" s="10"/>
    </row>
    <row r="77" spans="1:13" ht="15.75" customHeight="1">
      <c r="A77" s="10"/>
      <c r="M77" s="6"/>
    </row>
    <row r="78" spans="1:13" ht="15.75" customHeight="1">
      <c r="A78" s="10"/>
      <c r="M78" s="64"/>
    </row>
    <row r="79" spans="1:13" ht="15.75" customHeight="1">
      <c r="A79" s="10"/>
      <c r="M79" s="64"/>
    </row>
    <row r="80" spans="1:13" ht="15.75" customHeight="1">
      <c r="A80" s="10"/>
      <c r="M80" s="64"/>
    </row>
    <row r="81" spans="1:13" ht="15.75" customHeight="1">
      <c r="A81" s="10"/>
    </row>
    <row r="82" spans="1:13" ht="15.75" customHeight="1">
      <c r="A82" s="10"/>
      <c r="M82" s="41"/>
    </row>
    <row r="83" spans="1:13" ht="15.75" customHeight="1">
      <c r="A83" s="10"/>
    </row>
    <row r="84" spans="1:13" ht="15.75" customHeight="1">
      <c r="A84" s="10"/>
    </row>
    <row r="85" spans="1:13" ht="15.75" customHeight="1">
      <c r="A85" s="10"/>
    </row>
    <row r="86" spans="1:13" ht="15.75" customHeight="1">
      <c r="A86" s="10"/>
      <c r="K86" s="41"/>
    </row>
    <row r="87" spans="1:13" ht="15.75" customHeight="1">
      <c r="A87" s="10"/>
      <c r="K87" s="41"/>
    </row>
    <row r="88" spans="1:13" ht="15.75" customHeight="1">
      <c r="A88" s="10"/>
    </row>
    <row r="89" spans="1:13" ht="15.75" customHeight="1">
      <c r="A89" s="10"/>
    </row>
    <row r="90" spans="1:13" ht="15.75" customHeight="1">
      <c r="A90" s="10"/>
    </row>
    <row r="91" spans="1:13" ht="15.75" customHeight="1">
      <c r="A91" s="10"/>
    </row>
    <row r="92" spans="1:13" ht="15.75" customHeight="1">
      <c r="A92" s="10"/>
    </row>
    <row r="93" spans="1:13" ht="15.75" customHeight="1">
      <c r="A93" s="10"/>
    </row>
    <row r="94" spans="1:13" ht="15.75" customHeight="1">
      <c r="A94" s="10"/>
    </row>
    <row r="95" spans="1:13" ht="15.75" customHeight="1">
      <c r="A95" s="10"/>
    </row>
    <row r="96" spans="1:13" ht="15.75" customHeight="1">
      <c r="A96" s="10"/>
    </row>
    <row r="97" spans="1:1" ht="15.75" customHeight="1">
      <c r="A97" s="10"/>
    </row>
    <row r="98" spans="1:1" ht="15.75" customHeight="1">
      <c r="A98" s="10"/>
    </row>
    <row r="99" spans="1:1" ht="15.75" customHeight="1">
      <c r="A99" s="10"/>
    </row>
    <row r="100" spans="1:1" ht="15.75" customHeight="1">
      <c r="A100" s="10"/>
    </row>
    <row r="101" spans="1:1" ht="15.75" customHeight="1">
      <c r="A101" s="10"/>
    </row>
    <row r="102" spans="1:1" ht="15.75" customHeight="1">
      <c r="A102" s="10"/>
    </row>
    <row r="103" spans="1:1" ht="15.75" customHeight="1">
      <c r="A103" s="10"/>
    </row>
    <row r="104" spans="1:1" ht="15.75" customHeight="1">
      <c r="A104" s="10"/>
    </row>
    <row r="105" spans="1:1" ht="15.75" customHeight="1">
      <c r="A105" s="10"/>
    </row>
    <row r="106" spans="1:1" ht="15.75" customHeight="1">
      <c r="A106" s="10"/>
    </row>
    <row r="107" spans="1:1" ht="15.75" customHeight="1">
      <c r="A107" s="10"/>
    </row>
    <row r="108" spans="1:1" ht="15.75" customHeight="1">
      <c r="A108" s="10"/>
    </row>
    <row r="109" spans="1:1" ht="15.75" customHeight="1">
      <c r="A109" s="10"/>
    </row>
    <row r="110" spans="1:1" ht="15.75" customHeight="1">
      <c r="A110" s="10"/>
    </row>
    <row r="111" spans="1:1" ht="15.75" customHeight="1">
      <c r="A111" s="10"/>
    </row>
    <row r="112" spans="1:1" ht="15.75" customHeight="1">
      <c r="A112" s="10"/>
    </row>
    <row r="113" spans="1:13" ht="15.75" customHeight="1">
      <c r="A113" s="10"/>
    </row>
    <row r="114" spans="1:13" ht="15.75" customHeight="1">
      <c r="A114" s="10"/>
    </row>
    <row r="115" spans="1:13" ht="15.75" customHeight="1">
      <c r="A115" s="10"/>
    </row>
    <row r="116" spans="1:13" ht="15.75" customHeight="1">
      <c r="A116" s="10"/>
    </row>
    <row r="117" spans="1:13" ht="15.75" customHeight="1">
      <c r="A117" s="10"/>
    </row>
    <row r="118" spans="1:13" ht="15.75" customHeight="1">
      <c r="A118" s="10"/>
    </row>
    <row r="119" spans="1:13" ht="15.75" customHeight="1">
      <c r="A119" s="10"/>
    </row>
    <row r="120" spans="1:13" ht="15.75" customHeight="1">
      <c r="A120" s="10"/>
    </row>
    <row r="121" spans="1:13" ht="15.75" customHeight="1">
      <c r="A121" s="10"/>
    </row>
    <row r="122" spans="1:13" ht="15.75" customHeight="1">
      <c r="A122" s="10"/>
    </row>
    <row r="123" spans="1:13" ht="15.75" customHeight="1">
      <c r="A123" s="10"/>
      <c r="L123" s="64"/>
    </row>
    <row r="124" spans="1:13" ht="15.75" customHeight="1">
      <c r="A124" s="10"/>
      <c r="L124" s="64"/>
    </row>
    <row r="125" spans="1:13" ht="15.75" customHeight="1">
      <c r="A125" s="10"/>
      <c r="L125" s="64"/>
    </row>
    <row r="126" spans="1:13" ht="15.75" customHeight="1">
      <c r="A126" s="10"/>
    </row>
    <row r="127" spans="1:13" ht="15.75" customHeight="1">
      <c r="A127" s="10"/>
    </row>
    <row r="128" spans="1:13" ht="15.75" customHeight="1">
      <c r="A128" s="10"/>
      <c r="M128" s="41"/>
    </row>
    <row r="129" spans="1:8" ht="15.75" customHeight="1">
      <c r="A129" s="10"/>
    </row>
    <row r="130" spans="1:8" ht="15.75" customHeight="1">
      <c r="A130" s="10"/>
    </row>
    <row r="131" spans="1:8" ht="15.75" customHeight="1">
      <c r="A131" s="10"/>
    </row>
    <row r="132" spans="1:8" ht="15.75" customHeight="1">
      <c r="A132" s="10"/>
    </row>
    <row r="133" spans="1:8" ht="15.75" customHeight="1">
      <c r="A133" s="10"/>
    </row>
    <row r="134" spans="1:8" ht="15.75" customHeight="1">
      <c r="A134" s="10"/>
    </row>
    <row r="135" spans="1:8" ht="15.75" customHeight="1">
      <c r="A135" s="10"/>
    </row>
    <row r="136" spans="1:8" ht="15.75" customHeight="1">
      <c r="A136" s="10"/>
    </row>
    <row r="137" spans="1:8" ht="21" customHeight="1">
      <c r="A137" s="10"/>
    </row>
    <row r="138" spans="1:8" ht="21" customHeight="1">
      <c r="A138" s="10"/>
    </row>
    <row r="139" spans="1:8" ht="21" customHeight="1">
      <c r="A139" s="10"/>
      <c r="H139" s="41"/>
    </row>
    <row r="140" spans="1:8" ht="15.75">
      <c r="A140" s="11"/>
      <c r="H140" s="41"/>
    </row>
    <row r="141" spans="1:8">
      <c r="H141" s="41"/>
    </row>
    <row r="144" spans="1:8" ht="15.75">
      <c r="A144" s="10"/>
    </row>
  </sheetData>
  <mergeCells count="10">
    <mergeCell ref="B56:C56"/>
    <mergeCell ref="D56:E56"/>
    <mergeCell ref="B57:C57"/>
    <mergeCell ref="D57:E57"/>
    <mergeCell ref="B5:G5"/>
    <mergeCell ref="B6:G6"/>
    <mergeCell ref="B7:G7"/>
    <mergeCell ref="B9:G9"/>
    <mergeCell ref="B55:C55"/>
    <mergeCell ref="D55:E55"/>
  </mergeCells>
  <pageMargins left="0.7" right="0.7" top="0.75" bottom="0.75" header="0.3" footer="0.3"/>
  <pageSetup scale="74" fitToWidth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D46CE-5121-4405-969B-BE56EF428569}">
  <sheetPr>
    <pageSetUpPr fitToPage="1"/>
  </sheetPr>
  <dimension ref="A2:L92"/>
  <sheetViews>
    <sheetView topLeftCell="A35" workbookViewId="0">
      <selection activeCell="K47" sqref="K47"/>
    </sheetView>
  </sheetViews>
  <sheetFormatPr baseColWidth="10" defaultRowHeight="15"/>
  <cols>
    <col min="1" max="1" width="3.140625" customWidth="1"/>
    <col min="2" max="2" width="10.85546875" style="1" customWidth="1"/>
    <col min="3" max="3" width="8" style="1" customWidth="1"/>
    <col min="4" max="4" width="30.140625" style="1" customWidth="1"/>
    <col min="5" max="5" width="13.7109375" style="63" customWidth="1"/>
    <col min="6" max="6" width="12.28515625" style="63" customWidth="1"/>
    <col min="7" max="7" width="17.28515625" customWidth="1"/>
    <col min="8" max="8" width="8" customWidth="1"/>
    <col min="9" max="9" width="13.42578125" customWidth="1"/>
    <col min="10" max="10" width="14.85546875" style="63" bestFit="1" customWidth="1"/>
    <col min="11" max="11" width="16.42578125" style="7" customWidth="1"/>
    <col min="12" max="12" width="14.85546875" style="7" bestFit="1" customWidth="1"/>
  </cols>
  <sheetData>
    <row r="2" spans="1:12">
      <c r="B2" s="2"/>
      <c r="C2" s="2"/>
      <c r="D2" s="2"/>
      <c r="E2" s="4"/>
      <c r="F2" s="4"/>
      <c r="G2" s="5"/>
    </row>
    <row r="3" spans="1:12">
      <c r="B3" s="2"/>
      <c r="C3" s="2"/>
      <c r="E3" s="4"/>
      <c r="F3" s="4"/>
      <c r="G3" s="5"/>
    </row>
    <row r="4" spans="1:12">
      <c r="B4" s="2"/>
      <c r="C4" s="2"/>
      <c r="D4" s="2"/>
      <c r="E4" s="4"/>
      <c r="F4" s="4"/>
      <c r="G4" s="5"/>
    </row>
    <row r="5" spans="1:12">
      <c r="B5" s="2"/>
      <c r="C5" s="2"/>
      <c r="D5" s="2"/>
      <c r="E5" s="4"/>
      <c r="F5" s="4"/>
      <c r="G5" s="5"/>
    </row>
    <row r="6" spans="1:12" ht="18.75">
      <c r="B6" s="151"/>
      <c r="C6" s="151"/>
      <c r="D6" s="151"/>
      <c r="E6" s="151"/>
      <c r="F6" s="151"/>
      <c r="G6" s="151"/>
    </row>
    <row r="7" spans="1:12" ht="18.75">
      <c r="B7" s="151" t="s">
        <v>0</v>
      </c>
      <c r="C7" s="151"/>
      <c r="D7" s="151"/>
      <c r="E7" s="151"/>
      <c r="F7" s="151"/>
      <c r="G7" s="151"/>
    </row>
    <row r="8" spans="1:12" ht="18.75">
      <c r="B8" s="151" t="s">
        <v>111</v>
      </c>
      <c r="C8" s="151"/>
      <c r="D8" s="151"/>
      <c r="E8" s="151"/>
      <c r="F8" s="151"/>
      <c r="G8" s="151"/>
    </row>
    <row r="9" spans="1:12" ht="11.25" customHeight="1">
      <c r="A9" s="10"/>
      <c r="B9" s="11"/>
      <c r="C9" s="11"/>
      <c r="D9" s="11"/>
      <c r="E9" s="13"/>
      <c r="F9" s="13"/>
      <c r="G9" s="14"/>
    </row>
    <row r="10" spans="1:12" ht="16.5">
      <c r="A10" s="10"/>
      <c r="B10" s="157" t="s">
        <v>24</v>
      </c>
      <c r="C10" s="157"/>
      <c r="D10" s="157"/>
      <c r="E10" s="157"/>
      <c r="F10" s="157"/>
      <c r="G10" s="157"/>
    </row>
    <row r="11" spans="1:12" ht="15.75" customHeight="1">
      <c r="A11" s="10"/>
      <c r="B11" s="22"/>
      <c r="C11" s="65"/>
      <c r="D11" s="22"/>
      <c r="E11" s="66"/>
      <c r="F11" s="67"/>
      <c r="G11" s="68" t="s">
        <v>3</v>
      </c>
    </row>
    <row r="12" spans="1:12" ht="15.75">
      <c r="A12" s="10"/>
      <c r="B12" s="22" t="s">
        <v>4</v>
      </c>
      <c r="C12" s="69" t="s">
        <v>25</v>
      </c>
      <c r="D12" s="22" t="s">
        <v>6</v>
      </c>
      <c r="E12" s="23" t="s">
        <v>7</v>
      </c>
      <c r="F12" s="23" t="s">
        <v>8</v>
      </c>
      <c r="G12" s="23" t="s">
        <v>9</v>
      </c>
    </row>
    <row r="13" spans="1:12" ht="16.5" customHeight="1">
      <c r="A13" s="10"/>
      <c r="B13" s="70"/>
      <c r="C13" s="25"/>
      <c r="D13" s="26" t="s">
        <v>3</v>
      </c>
      <c r="E13" s="27"/>
      <c r="F13" s="28"/>
      <c r="G13" s="28">
        <v>1991504</v>
      </c>
      <c r="K13" s="63"/>
      <c r="L13" s="63"/>
    </row>
    <row r="14" spans="1:12" ht="16.5" customHeight="1">
      <c r="A14" s="10"/>
      <c r="B14" s="71">
        <v>45292</v>
      </c>
      <c r="C14" s="72"/>
      <c r="D14" s="72"/>
      <c r="E14" s="73">
        <v>0</v>
      </c>
      <c r="F14" s="113"/>
      <c r="G14" s="117">
        <f>+G13+E14-F14</f>
        <v>1991504</v>
      </c>
      <c r="I14" s="75"/>
      <c r="K14" s="63"/>
      <c r="L14" s="63"/>
    </row>
    <row r="15" spans="1:12" ht="16.5" customHeight="1">
      <c r="A15" s="10"/>
      <c r="B15" s="71">
        <v>45293</v>
      </c>
      <c r="C15" s="72"/>
      <c r="D15" s="72"/>
      <c r="E15" s="73">
        <v>206580</v>
      </c>
      <c r="F15" s="74"/>
      <c r="G15" s="117">
        <f t="shared" ref="G15:G46" si="0">+G14+E15-F15</f>
        <v>2198084</v>
      </c>
      <c r="I15" s="75"/>
      <c r="K15" s="63"/>
      <c r="L15" s="63"/>
    </row>
    <row r="16" spans="1:12" ht="15.75" customHeight="1">
      <c r="A16" s="10"/>
      <c r="B16" s="71">
        <v>45294</v>
      </c>
      <c r="C16" s="72"/>
      <c r="D16" s="72"/>
      <c r="E16" s="73">
        <v>215820</v>
      </c>
      <c r="F16" s="74"/>
      <c r="G16" s="117">
        <f t="shared" si="0"/>
        <v>2413904</v>
      </c>
      <c r="I16" s="75"/>
      <c r="K16" s="63"/>
      <c r="L16" s="63"/>
    </row>
    <row r="17" spans="1:12" ht="15.75">
      <c r="A17" s="10"/>
      <c r="B17" s="71">
        <v>45295</v>
      </c>
      <c r="C17" s="72"/>
      <c r="D17" s="72"/>
      <c r="E17" s="73">
        <v>230685</v>
      </c>
      <c r="F17" s="74"/>
      <c r="G17" s="117">
        <f t="shared" si="0"/>
        <v>2644589</v>
      </c>
      <c r="I17" s="75"/>
      <c r="L17" s="63"/>
    </row>
    <row r="18" spans="1:12" ht="15.75">
      <c r="A18" s="10"/>
      <c r="B18" s="71">
        <v>45296</v>
      </c>
      <c r="C18" s="72"/>
      <c r="D18" s="72"/>
      <c r="E18" s="73">
        <v>246975</v>
      </c>
      <c r="F18" s="74"/>
      <c r="G18" s="117">
        <f t="shared" si="0"/>
        <v>2891564</v>
      </c>
      <c r="I18" s="75"/>
      <c r="L18" s="63"/>
    </row>
    <row r="19" spans="1:12" ht="15.75">
      <c r="A19" s="10"/>
      <c r="B19" s="71">
        <v>45297</v>
      </c>
      <c r="C19" s="72"/>
      <c r="D19" s="72"/>
      <c r="E19" s="73">
        <v>121125</v>
      </c>
      <c r="F19" s="74"/>
      <c r="G19" s="117">
        <f t="shared" si="0"/>
        <v>3012689</v>
      </c>
      <c r="I19" s="75"/>
      <c r="L19" s="63"/>
    </row>
    <row r="20" spans="1:12" ht="15.75">
      <c r="A20" s="10"/>
      <c r="B20" s="71">
        <v>45297</v>
      </c>
      <c r="C20" s="72"/>
      <c r="D20" s="72" t="s">
        <v>112</v>
      </c>
      <c r="E20" s="73"/>
      <c r="F20" s="73">
        <v>129015</v>
      </c>
      <c r="G20" s="117">
        <f t="shared" si="0"/>
        <v>2883674</v>
      </c>
      <c r="I20" s="75"/>
      <c r="L20" s="63"/>
    </row>
    <row r="21" spans="1:12" ht="15.75">
      <c r="A21" s="10"/>
      <c r="B21" s="71">
        <v>45298</v>
      </c>
      <c r="C21" s="72"/>
      <c r="D21" s="76"/>
      <c r="E21" s="73">
        <v>83275</v>
      </c>
      <c r="F21" s="73"/>
      <c r="G21" s="117">
        <f t="shared" si="0"/>
        <v>2966949</v>
      </c>
      <c r="I21" s="75"/>
      <c r="L21" s="63"/>
    </row>
    <row r="22" spans="1:12" ht="15.75">
      <c r="A22" s="10"/>
      <c r="B22" s="71">
        <v>45299</v>
      </c>
      <c r="C22" s="72"/>
      <c r="D22" s="72"/>
      <c r="E22" s="73">
        <v>291435</v>
      </c>
      <c r="F22" s="73"/>
      <c r="G22" s="117">
        <f t="shared" si="0"/>
        <v>3258384</v>
      </c>
      <c r="I22" s="75"/>
      <c r="L22" s="63"/>
    </row>
    <row r="23" spans="1:12" ht="15.75">
      <c r="A23" s="10"/>
      <c r="B23" s="71">
        <v>45300</v>
      </c>
      <c r="C23" s="72"/>
      <c r="D23" s="72"/>
      <c r="E23" s="73">
        <v>281760</v>
      </c>
      <c r="F23" s="73"/>
      <c r="G23" s="117">
        <f t="shared" si="0"/>
        <v>3540144</v>
      </c>
      <c r="I23" s="75"/>
      <c r="K23" s="63"/>
      <c r="L23" s="63"/>
    </row>
    <row r="24" spans="1:12" ht="15.75">
      <c r="A24" s="10"/>
      <c r="B24" s="71">
        <v>45301</v>
      </c>
      <c r="C24" s="72"/>
      <c r="D24" s="72"/>
      <c r="E24" s="73">
        <v>283515</v>
      </c>
      <c r="F24" s="73"/>
      <c r="G24" s="117">
        <f t="shared" si="0"/>
        <v>3823659</v>
      </c>
      <c r="I24" s="75"/>
      <c r="K24" s="63"/>
      <c r="L24" s="63"/>
    </row>
    <row r="25" spans="1:12" ht="15.75">
      <c r="A25" s="10"/>
      <c r="B25" s="71">
        <v>45301</v>
      </c>
      <c r="C25" s="72"/>
      <c r="D25" s="72" t="s">
        <v>112</v>
      </c>
      <c r="E25" s="73"/>
      <c r="F25" s="73">
        <v>430991</v>
      </c>
      <c r="G25" s="117">
        <f t="shared" si="0"/>
        <v>3392668</v>
      </c>
      <c r="I25" s="75"/>
      <c r="K25" s="63"/>
      <c r="L25" s="63"/>
    </row>
    <row r="26" spans="1:12" ht="15.75">
      <c r="A26" s="10"/>
      <c r="B26" s="71">
        <v>45302</v>
      </c>
      <c r="C26" s="72"/>
      <c r="D26" s="72"/>
      <c r="E26" s="73">
        <v>294020</v>
      </c>
      <c r="F26" s="74"/>
      <c r="G26" s="117">
        <f t="shared" si="0"/>
        <v>3686688</v>
      </c>
      <c r="I26" s="75"/>
      <c r="K26" s="63"/>
      <c r="L26" s="63"/>
    </row>
    <row r="27" spans="1:12" ht="15.75">
      <c r="A27" s="10"/>
      <c r="B27" s="71">
        <v>45303</v>
      </c>
      <c r="C27" s="72"/>
      <c r="D27" s="72"/>
      <c r="E27" s="73">
        <v>280455</v>
      </c>
      <c r="F27" s="74"/>
      <c r="G27" s="117">
        <f t="shared" si="0"/>
        <v>3967143</v>
      </c>
      <c r="I27" s="75"/>
      <c r="K27" s="63"/>
      <c r="L27" s="63"/>
    </row>
    <row r="28" spans="1:12" ht="15.75">
      <c r="A28" s="10"/>
      <c r="B28" s="71">
        <v>45304</v>
      </c>
      <c r="C28" s="72"/>
      <c r="D28" s="72"/>
      <c r="E28" s="73">
        <v>164520</v>
      </c>
      <c r="F28" s="74"/>
      <c r="G28" s="117">
        <f t="shared" si="0"/>
        <v>4131663</v>
      </c>
      <c r="I28" s="75"/>
      <c r="K28" s="63"/>
      <c r="L28" s="63"/>
    </row>
    <row r="29" spans="1:12" ht="15.75">
      <c r="A29" s="10"/>
      <c r="B29" s="71">
        <v>45305</v>
      </c>
      <c r="C29" s="72"/>
      <c r="D29" s="72"/>
      <c r="E29" s="73">
        <v>86280</v>
      </c>
      <c r="F29" s="74"/>
      <c r="G29" s="117">
        <f t="shared" si="0"/>
        <v>4217943</v>
      </c>
      <c r="I29" s="75"/>
      <c r="K29" s="63"/>
      <c r="L29" s="63"/>
    </row>
    <row r="30" spans="1:12" ht="15.75">
      <c r="A30" s="10"/>
      <c r="B30" s="71">
        <v>45306</v>
      </c>
      <c r="C30" s="72"/>
      <c r="D30" s="72"/>
      <c r="E30" s="73">
        <v>296010</v>
      </c>
      <c r="F30" s="73"/>
      <c r="G30" s="117">
        <f t="shared" si="0"/>
        <v>4513953</v>
      </c>
      <c r="I30" s="75"/>
      <c r="K30" s="63"/>
      <c r="L30" s="63"/>
    </row>
    <row r="31" spans="1:12" ht="15.75">
      <c r="A31" s="10"/>
      <c r="B31" s="71">
        <v>45307</v>
      </c>
      <c r="C31" s="72"/>
      <c r="D31" s="72"/>
      <c r="E31" s="73">
        <v>296415</v>
      </c>
      <c r="F31" s="74"/>
      <c r="G31" s="117">
        <f t="shared" si="0"/>
        <v>4810368</v>
      </c>
      <c r="I31" s="75"/>
      <c r="K31" s="63"/>
      <c r="L31" s="63"/>
    </row>
    <row r="32" spans="1:12" ht="15.75">
      <c r="A32" s="10"/>
      <c r="B32" s="71">
        <v>45308</v>
      </c>
      <c r="C32" s="72"/>
      <c r="D32" s="72"/>
      <c r="E32" s="73">
        <v>294920</v>
      </c>
      <c r="F32" s="74"/>
      <c r="G32" s="117">
        <f t="shared" si="0"/>
        <v>5105288</v>
      </c>
      <c r="I32" s="75"/>
      <c r="K32" s="63"/>
      <c r="L32" s="63"/>
    </row>
    <row r="33" spans="1:12" ht="15.75">
      <c r="A33" s="10"/>
      <c r="B33" s="71">
        <v>45309</v>
      </c>
      <c r="C33" s="72"/>
      <c r="D33" s="72"/>
      <c r="E33" s="73">
        <v>293435</v>
      </c>
      <c r="F33" s="74"/>
      <c r="G33" s="117">
        <f t="shared" si="0"/>
        <v>5398723</v>
      </c>
      <c r="I33" s="75"/>
      <c r="K33" s="63"/>
      <c r="L33" s="63"/>
    </row>
    <row r="34" spans="1:12" ht="15.75">
      <c r="A34" s="10"/>
      <c r="B34" s="71">
        <v>45310</v>
      </c>
      <c r="C34" s="72"/>
      <c r="D34" s="72"/>
      <c r="E34" s="73">
        <v>303075</v>
      </c>
      <c r="F34" s="74"/>
      <c r="G34" s="117">
        <f t="shared" si="0"/>
        <v>5701798</v>
      </c>
      <c r="I34" s="75"/>
      <c r="K34" s="63"/>
      <c r="L34" s="63"/>
    </row>
    <row r="35" spans="1:12" ht="15.75">
      <c r="A35" s="10"/>
      <c r="B35" s="71">
        <v>45311</v>
      </c>
      <c r="C35" s="72"/>
      <c r="D35" s="72"/>
      <c r="E35" s="73">
        <v>170715</v>
      </c>
      <c r="F35" s="74"/>
      <c r="G35" s="117">
        <f t="shared" si="0"/>
        <v>5872513</v>
      </c>
      <c r="I35" s="75"/>
      <c r="K35" s="63"/>
      <c r="L35" s="63"/>
    </row>
    <row r="36" spans="1:12" ht="15.75">
      <c r="A36" s="10"/>
      <c r="B36" s="71">
        <v>45312</v>
      </c>
      <c r="C36" s="72"/>
      <c r="D36" s="72"/>
      <c r="E36" s="73">
        <v>80730</v>
      </c>
      <c r="F36" s="74"/>
      <c r="G36" s="117">
        <f t="shared" si="0"/>
        <v>5953243</v>
      </c>
      <c r="I36" s="75"/>
      <c r="K36" s="63"/>
      <c r="L36" s="63"/>
    </row>
    <row r="37" spans="1:12" ht="15.75">
      <c r="A37" s="10"/>
      <c r="B37" s="71">
        <v>45313</v>
      </c>
      <c r="C37" s="72"/>
      <c r="D37" s="72"/>
      <c r="E37" s="73">
        <v>329160</v>
      </c>
      <c r="F37" s="73"/>
      <c r="G37" s="117">
        <f t="shared" si="0"/>
        <v>6282403</v>
      </c>
      <c r="I37" s="75"/>
      <c r="K37" s="63"/>
      <c r="L37" s="63"/>
    </row>
    <row r="38" spans="1:12" ht="15.75">
      <c r="A38" s="10"/>
      <c r="B38" s="71">
        <v>45314</v>
      </c>
      <c r="C38" s="72"/>
      <c r="D38" s="72"/>
      <c r="E38" s="73">
        <v>322260</v>
      </c>
      <c r="F38" s="73"/>
      <c r="G38" s="117">
        <f t="shared" si="0"/>
        <v>6604663</v>
      </c>
      <c r="I38" s="75"/>
      <c r="K38" s="63"/>
      <c r="L38" s="63"/>
    </row>
    <row r="39" spans="1:12" ht="15.75">
      <c r="A39" s="10"/>
      <c r="B39" s="71">
        <v>45315</v>
      </c>
      <c r="C39" s="72"/>
      <c r="D39" s="72"/>
      <c r="E39" s="73">
        <v>299685</v>
      </c>
      <c r="F39" s="73"/>
      <c r="G39" s="117">
        <f t="shared" si="0"/>
        <v>6904348</v>
      </c>
      <c r="I39" s="75"/>
      <c r="K39" s="63"/>
      <c r="L39" s="63"/>
    </row>
    <row r="40" spans="1:12" ht="15.75">
      <c r="A40" s="10"/>
      <c r="B40" s="71">
        <v>45316</v>
      </c>
      <c r="C40" s="72"/>
      <c r="D40" s="72"/>
      <c r="E40" s="73">
        <v>304785</v>
      </c>
      <c r="F40" s="73"/>
      <c r="G40" s="117">
        <f t="shared" si="0"/>
        <v>7209133</v>
      </c>
      <c r="I40" s="75"/>
      <c r="K40" s="63"/>
      <c r="L40" s="63"/>
    </row>
    <row r="41" spans="1:12" ht="15.75">
      <c r="A41" s="10"/>
      <c r="B41" s="71">
        <v>45317</v>
      </c>
      <c r="C41" s="72"/>
      <c r="D41" s="72"/>
      <c r="E41" s="73">
        <v>307380</v>
      </c>
      <c r="F41" s="73"/>
      <c r="G41" s="117">
        <f t="shared" si="0"/>
        <v>7516513</v>
      </c>
      <c r="I41" s="75"/>
      <c r="K41" s="63"/>
      <c r="L41" s="63"/>
    </row>
    <row r="42" spans="1:12" ht="15" customHeight="1">
      <c r="A42" s="10"/>
      <c r="B42" s="71">
        <v>45318</v>
      </c>
      <c r="C42" s="72"/>
      <c r="D42" s="72"/>
      <c r="E42" s="73">
        <v>177105</v>
      </c>
      <c r="F42" s="73"/>
      <c r="G42" s="117">
        <f t="shared" si="0"/>
        <v>7693618</v>
      </c>
      <c r="I42" s="75"/>
      <c r="K42" s="63"/>
      <c r="L42" s="63"/>
    </row>
    <row r="43" spans="1:12" ht="15.75">
      <c r="A43" s="10"/>
      <c r="B43" s="71">
        <v>45319</v>
      </c>
      <c r="C43" s="72"/>
      <c r="D43" s="72"/>
      <c r="E43" s="73">
        <v>86820</v>
      </c>
      <c r="F43" s="73"/>
      <c r="G43" s="117">
        <f t="shared" si="0"/>
        <v>7780438</v>
      </c>
      <c r="I43" s="75"/>
      <c r="K43" s="63"/>
      <c r="L43" s="63"/>
    </row>
    <row r="44" spans="1:12" ht="15.75">
      <c r="A44" s="10"/>
      <c r="B44" s="71">
        <v>45320</v>
      </c>
      <c r="C44" s="72"/>
      <c r="D44" s="72"/>
      <c r="E44" s="73">
        <v>98100</v>
      </c>
      <c r="F44" s="73"/>
      <c r="G44" s="117">
        <f t="shared" si="0"/>
        <v>7878538</v>
      </c>
      <c r="I44" s="75"/>
      <c r="K44" s="63"/>
      <c r="L44" s="63"/>
    </row>
    <row r="45" spans="1:12" ht="15.75">
      <c r="A45" s="10"/>
      <c r="B45" s="71">
        <v>45321</v>
      </c>
      <c r="C45" s="72"/>
      <c r="D45" s="72"/>
      <c r="E45" s="73">
        <v>292035</v>
      </c>
      <c r="F45" s="73"/>
      <c r="G45" s="117">
        <f t="shared" si="0"/>
        <v>8170573</v>
      </c>
      <c r="I45" s="75"/>
      <c r="K45" s="63"/>
      <c r="L45" s="63"/>
    </row>
    <row r="46" spans="1:12" ht="15.75">
      <c r="A46" s="10"/>
      <c r="B46" s="71">
        <v>45322</v>
      </c>
      <c r="C46" s="72"/>
      <c r="D46" s="76"/>
      <c r="E46" s="73">
        <v>312645</v>
      </c>
      <c r="F46" s="73"/>
      <c r="G46" s="117">
        <f t="shared" si="0"/>
        <v>8483218</v>
      </c>
      <c r="I46" s="75"/>
      <c r="K46" s="63"/>
      <c r="L46" s="63"/>
    </row>
    <row r="47" spans="1:12" ht="15.75">
      <c r="A47" s="10"/>
      <c r="B47" s="118"/>
      <c r="C47" s="78"/>
      <c r="D47" s="78"/>
      <c r="E47" s="79">
        <v>7051720</v>
      </c>
      <c r="F47" s="79">
        <f>SUM(F14:F46)</f>
        <v>560006</v>
      </c>
      <c r="G47" s="80"/>
    </row>
    <row r="48" spans="1:12" ht="15.75">
      <c r="A48" s="10"/>
      <c r="B48" s="81"/>
      <c r="C48" s="51"/>
      <c r="D48" s="51"/>
      <c r="E48" s="54"/>
      <c r="F48"/>
      <c r="G48" s="54"/>
    </row>
    <row r="49" spans="1:12" ht="15.75">
      <c r="A49" s="10"/>
      <c r="B49" s="82"/>
      <c r="C49" s="82"/>
      <c r="D49" s="82"/>
      <c r="E49" s="53"/>
      <c r="F49" s="83"/>
      <c r="G49" s="83"/>
    </row>
    <row r="50" spans="1:12" ht="15.75">
      <c r="A50" s="10"/>
      <c r="B50" s="155" t="s">
        <v>15</v>
      </c>
      <c r="C50" s="155"/>
      <c r="D50" s="148" t="s">
        <v>16</v>
      </c>
      <c r="E50" s="148"/>
      <c r="F50" s="149" t="s">
        <v>27</v>
      </c>
      <c r="G50" s="149"/>
    </row>
    <row r="51" spans="1:12" ht="15.75">
      <c r="A51" s="10"/>
      <c r="B51" s="147" t="s">
        <v>18</v>
      </c>
      <c r="C51" s="147"/>
      <c r="D51" s="148" t="s">
        <v>19</v>
      </c>
      <c r="E51" s="148"/>
      <c r="F51" s="155" t="s">
        <v>20</v>
      </c>
      <c r="G51" s="155"/>
      <c r="I51" s="75"/>
      <c r="K51" s="63"/>
      <c r="L51" s="63"/>
    </row>
    <row r="52" spans="1:12" ht="15.75">
      <c r="A52" s="10"/>
      <c r="B52" s="149" t="s">
        <v>21</v>
      </c>
      <c r="C52" s="149"/>
      <c r="D52" s="150" t="s">
        <v>22</v>
      </c>
      <c r="E52" s="150"/>
      <c r="F52" s="156" t="s">
        <v>23</v>
      </c>
      <c r="G52" s="156"/>
      <c r="I52" s="75"/>
      <c r="K52" s="63"/>
      <c r="L52" s="63"/>
    </row>
    <row r="53" spans="1:12" ht="15.75">
      <c r="A53" s="10"/>
      <c r="B53" s="82"/>
      <c r="C53" s="82"/>
      <c r="D53" s="82"/>
      <c r="E53" s="84"/>
      <c r="F53" s="85"/>
      <c r="G53" s="84"/>
      <c r="I53" s="75"/>
      <c r="K53" s="63"/>
      <c r="L53" s="63"/>
    </row>
    <row r="54" spans="1:12" ht="15.75">
      <c r="A54" s="10"/>
      <c r="B54" s="82"/>
      <c r="C54" s="82"/>
      <c r="D54" s="82"/>
      <c r="E54" s="83"/>
      <c r="F54" s="85"/>
      <c r="G54" s="86"/>
      <c r="I54" s="75"/>
      <c r="K54" s="63"/>
      <c r="L54" s="63"/>
    </row>
    <row r="55" spans="1:12" ht="15.75">
      <c r="A55" s="10"/>
      <c r="B55" s="82"/>
      <c r="C55" s="82"/>
      <c r="D55" s="82"/>
      <c r="E55" s="83"/>
      <c r="F55" s="83"/>
      <c r="G55" s="86"/>
      <c r="I55" s="75"/>
      <c r="K55" s="63"/>
      <c r="L55" s="63"/>
    </row>
    <row r="56" spans="1:12" ht="15.75">
      <c r="A56" s="10"/>
      <c r="B56" s="82"/>
      <c r="C56" s="82"/>
      <c r="D56" s="82"/>
      <c r="E56" s="83"/>
      <c r="F56" s="83"/>
      <c r="G56" s="86"/>
      <c r="I56" s="75"/>
      <c r="K56" s="63"/>
      <c r="L56" s="63"/>
    </row>
    <row r="57" spans="1:12" ht="15.75">
      <c r="A57" s="10"/>
      <c r="B57" s="82"/>
      <c r="C57" s="82"/>
      <c r="D57" s="82"/>
      <c r="E57" s="83"/>
      <c r="F57" s="83"/>
      <c r="G57" s="86"/>
      <c r="I57" s="75"/>
      <c r="K57" s="63"/>
      <c r="L57" s="63"/>
    </row>
    <row r="58" spans="1:12" ht="15.75">
      <c r="A58" s="10"/>
      <c r="F58" s="83"/>
      <c r="G58" s="41"/>
      <c r="I58" s="75"/>
      <c r="K58" s="63"/>
      <c r="L58" s="63"/>
    </row>
    <row r="59" spans="1:12" ht="15.75">
      <c r="A59" s="10"/>
      <c r="G59" s="41"/>
      <c r="I59" s="75"/>
      <c r="K59" s="63"/>
      <c r="L59" s="63"/>
    </row>
    <row r="60" spans="1:12" ht="15.75">
      <c r="A60" s="10"/>
      <c r="G60" s="41"/>
      <c r="I60" s="75"/>
      <c r="K60" s="63"/>
      <c r="L60" s="63"/>
    </row>
    <row r="61" spans="1:12" ht="15.75">
      <c r="A61" s="10"/>
      <c r="I61" s="75"/>
      <c r="K61" s="63"/>
      <c r="L61" s="63"/>
    </row>
    <row r="62" spans="1:12" ht="15" customHeight="1">
      <c r="A62" s="10"/>
      <c r="I62" s="75"/>
      <c r="K62" s="63"/>
      <c r="L62" s="63"/>
    </row>
    <row r="63" spans="1:12" ht="15.75" customHeight="1">
      <c r="A63" s="10"/>
      <c r="I63" s="75"/>
      <c r="K63" s="63"/>
      <c r="L63" s="63"/>
    </row>
    <row r="64" spans="1:12" ht="15.75" customHeight="1">
      <c r="A64" s="10"/>
      <c r="I64" s="75"/>
      <c r="K64" s="63"/>
      <c r="L64" s="63"/>
    </row>
    <row r="65" spans="1:12" ht="15.75" customHeight="1">
      <c r="A65" s="10"/>
      <c r="I65" s="75"/>
      <c r="K65" s="63"/>
      <c r="L65" s="63"/>
    </row>
    <row r="66" spans="1:12" ht="12.75" customHeight="1">
      <c r="A66" s="10"/>
      <c r="I66" s="75"/>
      <c r="K66" s="75"/>
      <c r="L66" s="63"/>
    </row>
    <row r="67" spans="1:12" ht="15.75">
      <c r="A67" s="10"/>
      <c r="I67" s="75"/>
      <c r="K67" s="63"/>
      <c r="L67" s="63"/>
    </row>
    <row r="68" spans="1:12" ht="15.75">
      <c r="A68" s="10"/>
      <c r="I68" s="75"/>
      <c r="K68" s="63"/>
      <c r="L68" s="63"/>
    </row>
    <row r="69" spans="1:12" ht="21" customHeight="1">
      <c r="A69" s="10"/>
    </row>
    <row r="70" spans="1:12" ht="21" customHeight="1">
      <c r="A70" s="10"/>
      <c r="K70" s="63"/>
      <c r="L70" s="63"/>
    </row>
    <row r="71" spans="1:12" ht="15" customHeight="1">
      <c r="A71" s="10"/>
    </row>
    <row r="72" spans="1:12" ht="15" customHeight="1">
      <c r="A72" s="10"/>
    </row>
    <row r="73" spans="1:12" ht="15" customHeight="1">
      <c r="A73" s="10"/>
    </row>
    <row r="74" spans="1:12" ht="15" customHeight="1">
      <c r="A74" s="10"/>
    </row>
    <row r="75" spans="1:12" ht="15.75">
      <c r="A75" s="10"/>
    </row>
    <row r="76" spans="1:12" ht="15.75">
      <c r="A76" s="10"/>
    </row>
    <row r="77" spans="1:12" ht="15.75">
      <c r="A77" s="10"/>
    </row>
    <row r="78" spans="1:12" ht="15.75">
      <c r="A78" s="10"/>
    </row>
    <row r="79" spans="1:12" ht="15.75">
      <c r="A79" s="10"/>
    </row>
    <row r="80" spans="1:12" ht="15.75">
      <c r="A80" s="10"/>
    </row>
    <row r="81" spans="1:1" ht="15.75">
      <c r="A81" s="10"/>
    </row>
    <row r="82" spans="1:1" ht="15" customHeight="1"/>
    <row r="85" spans="1:1" ht="15" customHeight="1"/>
    <row r="86" spans="1:1" ht="15" customHeight="1"/>
    <row r="87" spans="1:1" ht="15" customHeight="1"/>
    <row r="88" spans="1:1" ht="15" customHeight="1"/>
    <row r="89" spans="1:1" ht="15" customHeight="1"/>
    <row r="90" spans="1:1" ht="15" customHeight="1"/>
    <row r="91" spans="1:1" ht="15" customHeight="1"/>
    <row r="92" spans="1:1" ht="15" customHeight="1"/>
  </sheetData>
  <mergeCells count="13">
    <mergeCell ref="B6:G6"/>
    <mergeCell ref="B7:G7"/>
    <mergeCell ref="B8:G8"/>
    <mergeCell ref="B10:G10"/>
    <mergeCell ref="B50:C50"/>
    <mergeCell ref="D50:E50"/>
    <mergeCell ref="F50:G50"/>
    <mergeCell ref="B51:C51"/>
    <mergeCell ref="D51:E51"/>
    <mergeCell ref="F51:G51"/>
    <mergeCell ref="B52:C52"/>
    <mergeCell ref="D52:E52"/>
    <mergeCell ref="F52:G52"/>
  </mergeCells>
  <pageMargins left="0.7" right="0.7" top="0.75" bottom="0.75" header="0.3" footer="0.3"/>
  <pageSetup scale="82" fitToWidth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CDA50-368A-4D56-A45E-25BEFD21FCF9}">
  <dimension ref="B1:L1"/>
  <sheetViews>
    <sheetView workbookViewId="0">
      <selection activeCell="K12" sqref="K12:K13"/>
    </sheetView>
  </sheetViews>
  <sheetFormatPr baseColWidth="10" defaultRowHeight="15"/>
  <cols>
    <col min="2" max="4" width="11.42578125" style="1"/>
    <col min="5" max="6" width="11.42578125" style="63"/>
    <col min="10" max="10" width="11.42578125" style="63"/>
    <col min="11" max="12" width="11.42578125" style="7"/>
  </cols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BB9E8-BBC6-4594-9CC6-16E2D906720C}">
  <sheetPr>
    <pageSetUpPr fitToPage="1"/>
  </sheetPr>
  <dimension ref="A1:N136"/>
  <sheetViews>
    <sheetView topLeftCell="A29" workbookViewId="0">
      <selection activeCell="F60" sqref="F60"/>
    </sheetView>
  </sheetViews>
  <sheetFormatPr baseColWidth="10" defaultRowHeight="15"/>
  <cols>
    <col min="1" max="1" width="3.140625" customWidth="1"/>
    <col min="2" max="2" width="10" style="1" customWidth="1"/>
    <col min="3" max="3" width="10.7109375" style="1" customWidth="1"/>
    <col min="4" max="4" width="33" style="1" customWidth="1"/>
    <col min="5" max="5" width="14.85546875" style="7" customWidth="1"/>
    <col min="6" max="6" width="13.5703125" style="63" customWidth="1"/>
    <col min="7" max="7" width="18.140625" customWidth="1"/>
    <col min="8" max="8" width="6.5703125" customWidth="1"/>
    <col min="9" max="9" width="18.85546875" customWidth="1"/>
    <col min="10" max="11" width="14.140625" bestFit="1" customWidth="1"/>
    <col min="12" max="12" width="14.140625" style="6" bestFit="1" customWidth="1"/>
    <col min="13" max="13" width="14.140625" bestFit="1" customWidth="1"/>
    <col min="14" max="14" width="14.42578125" style="7" customWidth="1"/>
  </cols>
  <sheetData>
    <row r="1" spans="1:14">
      <c r="C1" s="2"/>
      <c r="D1" s="2"/>
      <c r="E1" s="3"/>
      <c r="F1" s="4"/>
      <c r="G1" s="5"/>
    </row>
    <row r="2" spans="1:14">
      <c r="B2" s="2"/>
      <c r="C2" s="2"/>
      <c r="D2" s="2"/>
      <c r="E2" s="3"/>
      <c r="F2" s="4"/>
      <c r="G2" s="5"/>
    </row>
    <row r="3" spans="1:14">
      <c r="B3" s="2"/>
      <c r="C3" s="2"/>
      <c r="D3" s="2"/>
      <c r="E3" s="3"/>
      <c r="F3" s="4"/>
      <c r="G3" s="5"/>
    </row>
    <row r="4" spans="1:14">
      <c r="B4" s="2"/>
      <c r="C4" s="2"/>
      <c r="D4" s="2"/>
      <c r="E4" s="3"/>
      <c r="F4" s="4"/>
      <c r="G4" s="5"/>
    </row>
    <row r="5" spans="1:14" ht="18.75">
      <c r="B5" s="151"/>
      <c r="C5" s="151"/>
      <c r="D5" s="151"/>
      <c r="E5" s="151"/>
      <c r="F5" s="151"/>
      <c r="G5" s="151"/>
    </row>
    <row r="6" spans="1:14" ht="18.75">
      <c r="B6" s="151" t="s">
        <v>0</v>
      </c>
      <c r="C6" s="151"/>
      <c r="D6" s="151"/>
      <c r="E6" s="151"/>
      <c r="F6" s="151"/>
      <c r="G6" s="151"/>
    </row>
    <row r="7" spans="1:14" s="10" customFormat="1" ht="15.75">
      <c r="B7" s="158" t="s">
        <v>28</v>
      </c>
      <c r="C7" s="158"/>
      <c r="D7" s="158"/>
      <c r="E7" s="158"/>
      <c r="F7" s="158"/>
      <c r="G7" s="158"/>
      <c r="L7" s="87"/>
      <c r="N7" s="88"/>
    </row>
    <row r="8" spans="1:14" ht="16.5" thickBot="1">
      <c r="A8" s="10"/>
      <c r="B8" s="9"/>
      <c r="C8" s="11"/>
      <c r="D8" s="11"/>
      <c r="E8" s="12"/>
      <c r="F8" s="13"/>
      <c r="G8" s="14"/>
    </row>
    <row r="9" spans="1:14" ht="17.25" thickBot="1">
      <c r="A9" s="10"/>
      <c r="B9" s="152" t="s">
        <v>2</v>
      </c>
      <c r="C9" s="153"/>
      <c r="D9" s="153"/>
      <c r="E9" s="153"/>
      <c r="F9" s="153"/>
      <c r="G9" s="154"/>
    </row>
    <row r="10" spans="1:14" ht="15.75">
      <c r="A10" s="10"/>
      <c r="B10" s="15"/>
      <c r="C10" s="16"/>
      <c r="D10" s="17"/>
      <c r="E10" s="18"/>
      <c r="F10" s="19"/>
      <c r="G10" s="20" t="s">
        <v>3</v>
      </c>
    </row>
    <row r="11" spans="1:14" ht="15.75">
      <c r="A11" s="10"/>
      <c r="B11" s="21" t="s">
        <v>4</v>
      </c>
      <c r="C11" s="22" t="s">
        <v>5</v>
      </c>
      <c r="D11" s="22" t="s">
        <v>6</v>
      </c>
      <c r="E11" s="23" t="s">
        <v>7</v>
      </c>
      <c r="F11" s="23" t="s">
        <v>8</v>
      </c>
      <c r="G11" s="23" t="s">
        <v>9</v>
      </c>
    </row>
    <row r="12" spans="1:14" ht="15.75">
      <c r="A12" s="10"/>
      <c r="B12" s="89"/>
      <c r="C12" s="90"/>
      <c r="D12" s="26" t="s">
        <v>3</v>
      </c>
      <c r="E12" s="91"/>
      <c r="F12" s="91"/>
      <c r="G12" s="92">
        <f>+'[1]COLECTORA 2024'!$G$50</f>
        <v>16413688.4</v>
      </c>
    </row>
    <row r="13" spans="1:14" ht="16.5" customHeight="1">
      <c r="A13" s="10"/>
      <c r="B13" s="24">
        <v>45323</v>
      </c>
      <c r="C13" s="25"/>
      <c r="E13" s="33">
        <v>500945</v>
      </c>
      <c r="F13" s="28"/>
      <c r="G13" s="29">
        <f>+G12+E13-F13</f>
        <v>16914633.399999999</v>
      </c>
      <c r="I13" s="6"/>
    </row>
    <row r="14" spans="1:14" ht="16.5" customHeight="1">
      <c r="A14" s="10"/>
      <c r="B14" s="24">
        <v>45324</v>
      </c>
      <c r="C14" s="31"/>
      <c r="D14" s="93"/>
      <c r="E14" s="33">
        <v>507465</v>
      </c>
      <c r="F14" s="34"/>
      <c r="G14" s="29">
        <f t="shared" ref="G14:G44" si="0">+G13+E14-F14</f>
        <v>17422098.399999999</v>
      </c>
      <c r="I14" s="6"/>
    </row>
    <row r="15" spans="1:14" ht="16.5" customHeight="1">
      <c r="A15" s="10"/>
      <c r="B15" s="24">
        <v>45325</v>
      </c>
      <c r="C15" s="31"/>
      <c r="D15" s="31"/>
      <c r="E15" s="33">
        <v>252800</v>
      </c>
      <c r="F15" s="35"/>
      <c r="G15" s="29">
        <f t="shared" si="0"/>
        <v>17674898.399999999</v>
      </c>
      <c r="I15" s="6"/>
      <c r="K15" s="94"/>
    </row>
    <row r="16" spans="1:14" ht="16.5" customHeight="1">
      <c r="A16" s="10"/>
      <c r="B16" s="24">
        <v>45326</v>
      </c>
      <c r="C16" s="31"/>
      <c r="D16" s="95"/>
      <c r="E16" s="33">
        <v>148955</v>
      </c>
      <c r="F16" s="35"/>
      <c r="G16" s="29">
        <f t="shared" si="0"/>
        <v>17823853.399999999</v>
      </c>
      <c r="I16" s="6"/>
      <c r="K16" s="94"/>
    </row>
    <row r="17" spans="1:11" ht="15.75">
      <c r="A17" s="10"/>
      <c r="B17" s="24">
        <v>45327</v>
      </c>
      <c r="C17" s="31"/>
      <c r="D17" s="96"/>
      <c r="E17" s="33">
        <v>574045</v>
      </c>
      <c r="F17" s="35"/>
      <c r="G17" s="29">
        <f t="shared" si="0"/>
        <v>18397898.399999999</v>
      </c>
      <c r="I17" s="6"/>
      <c r="K17" s="94"/>
    </row>
    <row r="18" spans="1:11" ht="15.75">
      <c r="A18" s="10"/>
      <c r="B18" s="24">
        <v>45328</v>
      </c>
      <c r="C18" s="31"/>
      <c r="D18" s="96"/>
      <c r="E18" s="33">
        <v>515615</v>
      </c>
      <c r="F18" s="35"/>
      <c r="G18" s="29">
        <f t="shared" si="0"/>
        <v>18913513.399999999</v>
      </c>
      <c r="I18" s="6"/>
      <c r="K18" s="94"/>
    </row>
    <row r="19" spans="1:11" ht="15.75">
      <c r="A19" s="10"/>
      <c r="B19" s="24">
        <v>45329</v>
      </c>
      <c r="C19" s="31"/>
      <c r="D19" s="96"/>
      <c r="E19" s="33">
        <v>518705</v>
      </c>
      <c r="F19" s="35"/>
      <c r="G19" s="29">
        <f t="shared" si="0"/>
        <v>19432218.399999999</v>
      </c>
      <c r="I19" s="6"/>
      <c r="K19" s="94"/>
    </row>
    <row r="20" spans="1:11" ht="15.75" customHeight="1">
      <c r="A20" s="10"/>
      <c r="B20" s="24">
        <v>45330</v>
      </c>
      <c r="C20" s="31"/>
      <c r="D20" s="96"/>
      <c r="E20" s="33">
        <v>527565</v>
      </c>
      <c r="F20" s="35"/>
      <c r="G20" s="29">
        <f t="shared" si="0"/>
        <v>19959783.399999999</v>
      </c>
      <c r="I20" s="6"/>
      <c r="K20" s="94"/>
    </row>
    <row r="21" spans="1:11" ht="15.75" customHeight="1">
      <c r="A21" s="10"/>
      <c r="B21" s="24">
        <v>45331</v>
      </c>
      <c r="C21" s="31"/>
      <c r="D21" s="31"/>
      <c r="E21" s="33">
        <v>533945</v>
      </c>
      <c r="F21" s="35"/>
      <c r="G21" s="29">
        <f t="shared" si="0"/>
        <v>20493728.399999999</v>
      </c>
      <c r="I21" s="6"/>
      <c r="K21" s="94"/>
    </row>
    <row r="22" spans="1:11" ht="15.75" customHeight="1">
      <c r="A22" s="10"/>
      <c r="B22" s="24">
        <v>45332</v>
      </c>
      <c r="C22" s="31"/>
      <c r="D22" s="93"/>
      <c r="E22" s="33">
        <v>277755</v>
      </c>
      <c r="F22" s="35"/>
      <c r="G22" s="29">
        <f t="shared" si="0"/>
        <v>20771483.399999999</v>
      </c>
      <c r="I22" s="6"/>
      <c r="K22" s="94"/>
    </row>
    <row r="23" spans="1:11" ht="15.75" customHeight="1">
      <c r="A23" s="10"/>
      <c r="B23" s="24">
        <v>45333</v>
      </c>
      <c r="C23" s="31"/>
      <c r="D23" s="95"/>
      <c r="E23" s="33">
        <v>137510</v>
      </c>
      <c r="F23" s="35"/>
      <c r="G23" s="29">
        <f t="shared" si="0"/>
        <v>20908993.399999999</v>
      </c>
      <c r="I23" s="6"/>
      <c r="K23" s="94"/>
    </row>
    <row r="24" spans="1:11" ht="15.75">
      <c r="A24" s="10"/>
      <c r="B24" s="24">
        <v>45334</v>
      </c>
      <c r="C24" s="31"/>
      <c r="D24" s="31"/>
      <c r="E24" s="33">
        <v>594030</v>
      </c>
      <c r="F24" s="35"/>
      <c r="G24" s="29">
        <f t="shared" si="0"/>
        <v>21503023.399999999</v>
      </c>
      <c r="I24" s="6"/>
      <c r="K24" s="94"/>
    </row>
    <row r="25" spans="1:11" ht="15.75">
      <c r="A25" s="10"/>
      <c r="B25" s="24">
        <v>45334</v>
      </c>
      <c r="C25" s="31"/>
      <c r="D25" s="31" t="s">
        <v>26</v>
      </c>
      <c r="E25" s="33"/>
      <c r="F25" s="35">
        <v>25</v>
      </c>
      <c r="G25" s="29">
        <f t="shared" si="0"/>
        <v>21502998.399999999</v>
      </c>
      <c r="I25" s="6"/>
      <c r="K25" s="94"/>
    </row>
    <row r="26" spans="1:11" ht="14.25" customHeight="1">
      <c r="A26" s="10"/>
      <c r="B26" s="24">
        <v>45335</v>
      </c>
      <c r="C26" s="31"/>
      <c r="D26" s="31"/>
      <c r="E26" s="33">
        <v>570650</v>
      </c>
      <c r="F26" s="35"/>
      <c r="G26" s="29">
        <f t="shared" si="0"/>
        <v>22073648.399999999</v>
      </c>
      <c r="I26" s="6"/>
    </row>
    <row r="27" spans="1:11" ht="15.75" customHeight="1">
      <c r="A27" s="10"/>
      <c r="B27" s="24">
        <v>45336</v>
      </c>
      <c r="C27" s="31"/>
      <c r="D27" s="93"/>
      <c r="E27" s="33">
        <v>516690</v>
      </c>
      <c r="F27" s="35"/>
      <c r="G27" s="29">
        <f t="shared" si="0"/>
        <v>22590338.399999999</v>
      </c>
      <c r="I27" s="6"/>
    </row>
    <row r="28" spans="1:11" ht="15.75" customHeight="1">
      <c r="A28" s="10"/>
      <c r="B28" s="24">
        <v>45337</v>
      </c>
      <c r="C28" s="31"/>
      <c r="D28" s="31"/>
      <c r="E28" s="33">
        <v>520955</v>
      </c>
      <c r="F28" s="35"/>
      <c r="G28" s="29">
        <f t="shared" si="0"/>
        <v>23111293.399999999</v>
      </c>
      <c r="I28" s="6"/>
    </row>
    <row r="29" spans="1:11" ht="15.75" customHeight="1">
      <c r="A29" s="10"/>
      <c r="B29" s="24">
        <v>45338</v>
      </c>
      <c r="C29" s="31"/>
      <c r="D29" s="93"/>
      <c r="E29" s="33">
        <v>505255</v>
      </c>
      <c r="F29" s="35"/>
      <c r="G29" s="29">
        <f t="shared" si="0"/>
        <v>23616548.399999999</v>
      </c>
      <c r="I29" s="6"/>
    </row>
    <row r="30" spans="1:11" ht="15.75" customHeight="1">
      <c r="A30" s="10"/>
      <c r="B30" s="24">
        <v>45339</v>
      </c>
      <c r="C30" s="31"/>
      <c r="D30" s="93"/>
      <c r="E30" s="33">
        <v>279070</v>
      </c>
      <c r="F30" s="35"/>
      <c r="G30" s="29">
        <f t="shared" si="0"/>
        <v>23895618.399999999</v>
      </c>
      <c r="I30" s="6"/>
    </row>
    <row r="31" spans="1:11" ht="15.75" customHeight="1">
      <c r="A31" s="10"/>
      <c r="B31" s="24">
        <v>45340</v>
      </c>
      <c r="C31" s="31"/>
      <c r="D31" s="93"/>
      <c r="E31" s="7">
        <v>0</v>
      </c>
      <c r="F31" s="35"/>
      <c r="G31" s="29">
        <f t="shared" si="0"/>
        <v>23895618.399999999</v>
      </c>
      <c r="I31" s="6"/>
    </row>
    <row r="32" spans="1:11" ht="15.75" customHeight="1">
      <c r="A32" s="10"/>
      <c r="B32" s="24">
        <v>45341</v>
      </c>
      <c r="C32" s="31"/>
      <c r="D32" s="31"/>
      <c r="E32" s="33">
        <v>543655</v>
      </c>
      <c r="F32" s="35"/>
      <c r="G32" s="29">
        <f t="shared" si="0"/>
        <v>24439273.399999999</v>
      </c>
      <c r="I32" s="6"/>
    </row>
    <row r="33" spans="1:12" ht="15.75" customHeight="1">
      <c r="A33" s="10"/>
      <c r="B33" s="24">
        <v>45342</v>
      </c>
      <c r="C33" s="31"/>
      <c r="D33" s="31"/>
      <c r="E33" s="33">
        <v>571080</v>
      </c>
      <c r="F33" s="35"/>
      <c r="G33" s="29">
        <f t="shared" si="0"/>
        <v>25010353.399999999</v>
      </c>
      <c r="I33" s="6"/>
    </row>
    <row r="34" spans="1:12" ht="15.75" customHeight="1">
      <c r="A34" s="10"/>
      <c r="B34" s="24">
        <v>45343</v>
      </c>
      <c r="C34" s="31"/>
      <c r="D34" s="31"/>
      <c r="E34" s="97">
        <v>548725</v>
      </c>
      <c r="F34" s="35"/>
      <c r="G34" s="29">
        <f t="shared" si="0"/>
        <v>25559078.399999999</v>
      </c>
      <c r="I34" s="6"/>
    </row>
    <row r="35" spans="1:12" ht="15.75" customHeight="1">
      <c r="A35" s="10"/>
      <c r="B35" s="24">
        <v>45344</v>
      </c>
      <c r="C35" s="31"/>
      <c r="D35" s="31"/>
      <c r="E35" s="97">
        <v>545760</v>
      </c>
      <c r="F35" s="35"/>
      <c r="G35" s="29">
        <f t="shared" si="0"/>
        <v>26104838.399999999</v>
      </c>
      <c r="I35" s="6"/>
    </row>
    <row r="36" spans="1:12" ht="15.75" customHeight="1">
      <c r="A36" s="10"/>
      <c r="B36" s="24">
        <v>45345</v>
      </c>
      <c r="C36" s="31"/>
      <c r="D36" s="31"/>
      <c r="E36" s="97">
        <v>543405</v>
      </c>
      <c r="F36" s="35"/>
      <c r="G36" s="29">
        <f t="shared" si="0"/>
        <v>26648243.399999999</v>
      </c>
      <c r="I36" s="6"/>
    </row>
    <row r="37" spans="1:12" ht="15.75" customHeight="1">
      <c r="A37" s="10"/>
      <c r="B37" s="24">
        <v>45345</v>
      </c>
      <c r="C37" s="31" t="s">
        <v>29</v>
      </c>
      <c r="D37" s="31" t="s">
        <v>30</v>
      </c>
      <c r="E37" s="33"/>
      <c r="F37" s="35">
        <v>807000.01</v>
      </c>
      <c r="G37" s="29">
        <f t="shared" si="0"/>
        <v>25841243.389999997</v>
      </c>
      <c r="I37" s="6"/>
    </row>
    <row r="38" spans="1:12" ht="15.75" customHeight="1">
      <c r="A38" s="10"/>
      <c r="B38" s="24">
        <v>45345</v>
      </c>
      <c r="C38" s="31"/>
      <c r="D38" s="31" t="s">
        <v>31</v>
      </c>
      <c r="E38" s="33">
        <v>77348</v>
      </c>
      <c r="F38" s="35"/>
      <c r="G38" s="29">
        <f t="shared" si="0"/>
        <v>25918591.389999997</v>
      </c>
      <c r="I38" s="6"/>
    </row>
    <row r="39" spans="1:12" ht="15.75" customHeight="1">
      <c r="A39" s="10"/>
      <c r="B39" s="24">
        <v>45346</v>
      </c>
      <c r="C39" s="31"/>
      <c r="D39" s="31"/>
      <c r="E39" s="33">
        <v>293055</v>
      </c>
      <c r="F39" s="35"/>
      <c r="G39" s="29">
        <f t="shared" si="0"/>
        <v>26211646.389999997</v>
      </c>
      <c r="I39" s="6"/>
    </row>
    <row r="40" spans="1:12" ht="15.75" customHeight="1">
      <c r="A40" s="10"/>
      <c r="B40" s="24">
        <v>45347</v>
      </c>
      <c r="C40" s="31"/>
      <c r="D40" s="93"/>
      <c r="E40" s="33">
        <v>150435</v>
      </c>
      <c r="F40" s="35"/>
      <c r="G40" s="29">
        <f t="shared" si="0"/>
        <v>26362081.389999997</v>
      </c>
      <c r="I40" s="6"/>
    </row>
    <row r="41" spans="1:12" ht="15.75" customHeight="1">
      <c r="A41" s="10"/>
      <c r="B41" s="24">
        <v>45348</v>
      </c>
      <c r="C41" s="31"/>
      <c r="D41" s="31"/>
      <c r="E41" s="33">
        <v>600095</v>
      </c>
      <c r="F41" s="35"/>
      <c r="G41" s="29">
        <f t="shared" si="0"/>
        <v>26962176.389999997</v>
      </c>
      <c r="I41" s="41"/>
    </row>
    <row r="42" spans="1:12" ht="15.75" customHeight="1">
      <c r="A42" s="10"/>
      <c r="B42" s="24">
        <v>45349</v>
      </c>
      <c r="C42" s="31"/>
      <c r="D42" s="31"/>
      <c r="E42" s="33">
        <v>162990</v>
      </c>
      <c r="F42" s="35"/>
      <c r="G42" s="29">
        <f t="shared" si="0"/>
        <v>27125166.389999997</v>
      </c>
      <c r="I42" s="41"/>
    </row>
    <row r="43" spans="1:12" ht="15.75" customHeight="1">
      <c r="A43" s="10"/>
      <c r="B43" s="24">
        <v>45350</v>
      </c>
      <c r="C43" s="31"/>
      <c r="D43" s="31"/>
      <c r="E43" s="33">
        <v>582475</v>
      </c>
      <c r="F43" s="35"/>
      <c r="G43" s="29">
        <f t="shared" si="0"/>
        <v>27707641.389999997</v>
      </c>
      <c r="I43" s="41"/>
    </row>
    <row r="44" spans="1:12" ht="15.75" customHeight="1">
      <c r="A44" s="10"/>
      <c r="B44" s="24">
        <v>45351</v>
      </c>
      <c r="C44" s="31"/>
      <c r="D44" s="31"/>
      <c r="E44" s="33">
        <v>542000</v>
      </c>
      <c r="F44" s="35"/>
      <c r="G44" s="29">
        <f t="shared" si="0"/>
        <v>28249641.389999997</v>
      </c>
      <c r="I44" s="41"/>
    </row>
    <row r="45" spans="1:12" ht="15.75" customHeight="1" thickBot="1">
      <c r="A45" s="10"/>
      <c r="B45" s="98"/>
      <c r="C45" s="47"/>
      <c r="D45" s="47"/>
      <c r="E45" s="48">
        <f>SUM(E13:E44)</f>
        <v>12642978</v>
      </c>
      <c r="F45" s="48">
        <f>SUM(F13:F44)</f>
        <v>807025.01</v>
      </c>
      <c r="G45" s="49"/>
    </row>
    <row r="46" spans="1:12" ht="15.75" customHeight="1">
      <c r="A46" s="10"/>
      <c r="B46" s="50"/>
      <c r="C46" s="51"/>
      <c r="D46" s="52"/>
      <c r="E46" s="53"/>
      <c r="F46" s="54"/>
      <c r="G46" s="54"/>
      <c r="I46" s="41"/>
      <c r="J46" s="41"/>
    </row>
    <row r="47" spans="1:12" ht="15.75" customHeight="1">
      <c r="A47" s="10"/>
      <c r="B47" s="50"/>
      <c r="C47" s="51"/>
      <c r="D47" s="51"/>
      <c r="E47" s="53"/>
      <c r="F47" s="54"/>
      <c r="G47" s="54"/>
      <c r="I47" s="41"/>
      <c r="J47" s="41"/>
      <c r="L47" s="6" t="s">
        <v>32</v>
      </c>
    </row>
    <row r="48" spans="1:12" ht="15.75" customHeight="1">
      <c r="A48" s="10"/>
      <c r="B48" s="55"/>
      <c r="C48" s="56"/>
      <c r="D48" s="57"/>
      <c r="E48" s="58"/>
      <c r="F48" s="59"/>
      <c r="G48" s="60"/>
      <c r="I48" s="41"/>
      <c r="J48" s="41"/>
    </row>
    <row r="49" spans="1:10" ht="15.75" customHeight="1">
      <c r="A49" s="10"/>
      <c r="B49" s="155" t="s">
        <v>15</v>
      </c>
      <c r="C49" s="155"/>
      <c r="D49" s="148" t="s">
        <v>16</v>
      </c>
      <c r="E49" s="148"/>
      <c r="F49" s="149" t="s">
        <v>17</v>
      </c>
      <c r="G49" s="149"/>
      <c r="I49" s="41"/>
      <c r="J49" s="41"/>
    </row>
    <row r="50" spans="1:10" ht="15.75" customHeight="1">
      <c r="A50" s="10"/>
      <c r="B50" s="147" t="s">
        <v>18</v>
      </c>
      <c r="C50" s="147"/>
      <c r="D50" s="148" t="s">
        <v>19</v>
      </c>
      <c r="E50" s="148"/>
      <c r="F50" s="155" t="s">
        <v>20</v>
      </c>
      <c r="G50" s="155"/>
    </row>
    <row r="51" spans="1:10" ht="15.75" customHeight="1">
      <c r="A51" s="10"/>
      <c r="B51" s="149" t="s">
        <v>21</v>
      </c>
      <c r="C51" s="149"/>
      <c r="D51" s="150" t="s">
        <v>22</v>
      </c>
      <c r="E51" s="150"/>
      <c r="F51" s="156" t="s">
        <v>23</v>
      </c>
      <c r="G51" s="156"/>
    </row>
    <row r="52" spans="1:10" ht="15.75" customHeight="1">
      <c r="A52" s="10"/>
      <c r="G52" s="41"/>
    </row>
    <row r="53" spans="1:10" ht="15.75" customHeight="1">
      <c r="A53" s="10"/>
    </row>
    <row r="54" spans="1:10" ht="15.75" customHeight="1">
      <c r="A54" s="10"/>
    </row>
    <row r="55" spans="1:10" ht="15.75" customHeight="1">
      <c r="A55" s="10"/>
    </row>
    <row r="56" spans="1:10" ht="15.75" customHeight="1">
      <c r="A56" s="10"/>
    </row>
    <row r="57" spans="1:10" ht="15.75" customHeight="1">
      <c r="A57" s="10"/>
    </row>
    <row r="58" spans="1:10" ht="15.75" customHeight="1">
      <c r="A58" s="10"/>
      <c r="G58" s="41"/>
    </row>
    <row r="59" spans="1:10" ht="15.75" customHeight="1">
      <c r="A59" s="10"/>
    </row>
    <row r="60" spans="1:10" ht="15.75" customHeight="1">
      <c r="A60" s="10"/>
    </row>
    <row r="61" spans="1:10" ht="15.75" customHeight="1">
      <c r="A61" s="10"/>
    </row>
    <row r="62" spans="1:10" ht="15.75" customHeight="1">
      <c r="A62" s="10"/>
    </row>
    <row r="63" spans="1:10" ht="15.75" customHeight="1">
      <c r="A63" s="10"/>
    </row>
    <row r="64" spans="1:10" ht="15.75" customHeight="1">
      <c r="A64" s="10"/>
    </row>
    <row r="65" spans="1:13" ht="15.75" customHeight="1">
      <c r="A65" s="10"/>
    </row>
    <row r="66" spans="1:13" ht="15.75" customHeight="1">
      <c r="A66" s="10"/>
    </row>
    <row r="67" spans="1:13" ht="15.75" customHeight="1">
      <c r="A67" s="10"/>
    </row>
    <row r="68" spans="1:13" ht="15.75" customHeight="1">
      <c r="A68" s="10"/>
    </row>
    <row r="69" spans="1:13" ht="15.75" customHeight="1">
      <c r="A69" s="10"/>
      <c r="M69" s="6"/>
    </row>
    <row r="70" spans="1:13" ht="15.75" customHeight="1">
      <c r="A70" s="10"/>
      <c r="M70" s="64"/>
    </row>
    <row r="71" spans="1:13" ht="15.75" customHeight="1">
      <c r="A71" s="10"/>
      <c r="M71" s="64"/>
    </row>
    <row r="72" spans="1:13" ht="15.75" customHeight="1">
      <c r="A72" s="10"/>
      <c r="M72" s="64"/>
    </row>
    <row r="73" spans="1:13" ht="15.75" customHeight="1">
      <c r="A73" s="10"/>
    </row>
    <row r="74" spans="1:13" ht="15.75" customHeight="1">
      <c r="A74" s="10"/>
      <c r="M74" s="41"/>
    </row>
    <row r="75" spans="1:13" ht="15.75" customHeight="1">
      <c r="A75" s="10"/>
    </row>
    <row r="76" spans="1:13" ht="15.75" customHeight="1">
      <c r="A76" s="10"/>
    </row>
    <row r="77" spans="1:13" ht="15.75" customHeight="1">
      <c r="A77" s="10"/>
    </row>
    <row r="78" spans="1:13" ht="15.75" customHeight="1">
      <c r="A78" s="10"/>
      <c r="K78" s="41"/>
    </row>
    <row r="79" spans="1:13" ht="15.75" customHeight="1">
      <c r="A79" s="10"/>
      <c r="K79" s="41"/>
    </row>
    <row r="80" spans="1:13" ht="15.75" customHeight="1">
      <c r="A80" s="10"/>
    </row>
    <row r="81" spans="1:1" ht="15.75" customHeight="1">
      <c r="A81" s="10"/>
    </row>
    <row r="82" spans="1:1" ht="15.75" customHeight="1">
      <c r="A82" s="10"/>
    </row>
    <row r="83" spans="1:1" ht="15.75" customHeight="1">
      <c r="A83" s="10"/>
    </row>
    <row r="84" spans="1:1" ht="15.75" customHeight="1">
      <c r="A84" s="10"/>
    </row>
    <row r="85" spans="1:1" ht="15.75" customHeight="1">
      <c r="A85" s="10"/>
    </row>
    <row r="86" spans="1:1" ht="15.75" customHeight="1">
      <c r="A86" s="10"/>
    </row>
    <row r="87" spans="1:1" ht="15.75" customHeight="1">
      <c r="A87" s="10"/>
    </row>
    <row r="88" spans="1:1" ht="15.75" customHeight="1">
      <c r="A88" s="10"/>
    </row>
    <row r="89" spans="1:1" ht="15.75" customHeight="1">
      <c r="A89" s="10"/>
    </row>
    <row r="90" spans="1:1" ht="15.75" customHeight="1">
      <c r="A90" s="10"/>
    </row>
    <row r="91" spans="1:1" ht="15.75" customHeight="1">
      <c r="A91" s="10"/>
    </row>
    <row r="92" spans="1:1" ht="15.75" customHeight="1">
      <c r="A92" s="10"/>
    </row>
    <row r="93" spans="1:1" ht="15.75" customHeight="1">
      <c r="A93" s="10"/>
    </row>
    <row r="94" spans="1:1" ht="15.75" customHeight="1">
      <c r="A94" s="10"/>
    </row>
    <row r="95" spans="1:1" ht="15.75" customHeight="1">
      <c r="A95" s="10"/>
    </row>
    <row r="96" spans="1:1" ht="15.75" customHeight="1">
      <c r="A96" s="10"/>
    </row>
    <row r="97" spans="1:1" ht="15.75" customHeight="1">
      <c r="A97" s="10"/>
    </row>
    <row r="98" spans="1:1" ht="15.75" customHeight="1">
      <c r="A98" s="10"/>
    </row>
    <row r="99" spans="1:1" ht="15.75" customHeight="1">
      <c r="A99" s="10"/>
    </row>
    <row r="100" spans="1:1" ht="15.75" customHeight="1">
      <c r="A100" s="10"/>
    </row>
    <row r="101" spans="1:1" ht="15.75" customHeight="1">
      <c r="A101" s="10"/>
    </row>
    <row r="102" spans="1:1" ht="15.75" customHeight="1">
      <c r="A102" s="10"/>
    </row>
    <row r="103" spans="1:1" ht="15.75" customHeight="1">
      <c r="A103" s="10"/>
    </row>
    <row r="104" spans="1:1" ht="15.75" customHeight="1">
      <c r="A104" s="10"/>
    </row>
    <row r="105" spans="1:1" ht="15.75" customHeight="1">
      <c r="A105" s="10"/>
    </row>
    <row r="106" spans="1:1" ht="15.75" customHeight="1">
      <c r="A106" s="10"/>
    </row>
    <row r="107" spans="1:1" ht="15.75" customHeight="1">
      <c r="A107" s="10"/>
    </row>
    <row r="108" spans="1:1" ht="15.75" customHeight="1">
      <c r="A108" s="10"/>
    </row>
    <row r="109" spans="1:1" ht="15.75" customHeight="1">
      <c r="A109" s="10"/>
    </row>
    <row r="110" spans="1:1" ht="15.75" customHeight="1">
      <c r="A110" s="10"/>
    </row>
    <row r="111" spans="1:1" ht="15.75" customHeight="1">
      <c r="A111" s="10"/>
    </row>
    <row r="112" spans="1:1" ht="15.75" customHeight="1">
      <c r="A112" s="10"/>
    </row>
    <row r="113" spans="1:13" ht="15.75" customHeight="1">
      <c r="A113" s="10"/>
    </row>
    <row r="114" spans="1:13" ht="15.75" customHeight="1">
      <c r="A114" s="10"/>
    </row>
    <row r="115" spans="1:13" ht="15.75" customHeight="1">
      <c r="A115" s="10"/>
      <c r="L115" s="64"/>
    </row>
    <row r="116" spans="1:13" ht="15.75" customHeight="1">
      <c r="A116" s="10"/>
      <c r="L116" s="64"/>
    </row>
    <row r="117" spans="1:13" ht="15.75" customHeight="1">
      <c r="A117" s="10"/>
      <c r="L117" s="64"/>
    </row>
    <row r="118" spans="1:13" ht="15.75" customHeight="1">
      <c r="A118" s="10"/>
    </row>
    <row r="119" spans="1:13" ht="15.75" customHeight="1">
      <c r="A119" s="10"/>
    </row>
    <row r="120" spans="1:13" ht="15.75" customHeight="1">
      <c r="A120" s="10"/>
      <c r="M120" s="41"/>
    </row>
    <row r="121" spans="1:13" ht="15.75" customHeight="1">
      <c r="A121" s="10"/>
    </row>
    <row r="122" spans="1:13" ht="15.75" customHeight="1">
      <c r="A122" s="10"/>
    </row>
    <row r="123" spans="1:13" ht="15.75" customHeight="1">
      <c r="A123" s="10"/>
    </row>
    <row r="124" spans="1:13" ht="15.75" customHeight="1">
      <c r="A124" s="10"/>
    </row>
    <row r="125" spans="1:13" ht="15.75" customHeight="1">
      <c r="A125" s="10"/>
    </row>
    <row r="126" spans="1:13" ht="15.75" customHeight="1">
      <c r="A126" s="10"/>
    </row>
    <row r="127" spans="1:13" ht="15.75" customHeight="1">
      <c r="A127" s="10"/>
    </row>
    <row r="128" spans="1:13" ht="15.75" customHeight="1">
      <c r="A128" s="10"/>
    </row>
    <row r="129" spans="1:8" ht="21" customHeight="1">
      <c r="A129" s="10"/>
    </row>
    <row r="130" spans="1:8" ht="21" customHeight="1">
      <c r="A130" s="10"/>
    </row>
    <row r="131" spans="1:8" ht="21" customHeight="1">
      <c r="A131" s="10"/>
      <c r="H131" s="41"/>
    </row>
    <row r="132" spans="1:8" ht="15.75">
      <c r="A132" s="11"/>
      <c r="H132" s="41"/>
    </row>
    <row r="133" spans="1:8">
      <c r="H133" s="41"/>
    </row>
    <row r="136" spans="1:8" ht="15.75">
      <c r="A136" s="10"/>
    </row>
  </sheetData>
  <mergeCells count="13">
    <mergeCell ref="B5:G5"/>
    <mergeCell ref="B6:G6"/>
    <mergeCell ref="B7:G7"/>
    <mergeCell ref="B9:G9"/>
    <mergeCell ref="B49:C49"/>
    <mergeCell ref="D49:E49"/>
    <mergeCell ref="F49:G49"/>
    <mergeCell ref="B50:C50"/>
    <mergeCell ref="D50:E50"/>
    <mergeCell ref="F50:G50"/>
    <mergeCell ref="B51:C51"/>
    <mergeCell ref="D51:E51"/>
    <mergeCell ref="F51:G51"/>
  </mergeCells>
  <pageMargins left="0.7" right="0.7" top="0.75" bottom="0.75" header="0.3" footer="0.3"/>
  <pageSetup scale="83" fitToWidth="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69A36-B035-4B90-A912-99ADA91F37E1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223DD-1ED8-4902-9736-914A1B544DC3}">
  <sheetPr>
    <pageSetUpPr fitToPage="1"/>
  </sheetPr>
  <dimension ref="A2:M90"/>
  <sheetViews>
    <sheetView topLeftCell="A35" workbookViewId="0">
      <selection activeCell="H60" sqref="H60"/>
    </sheetView>
  </sheetViews>
  <sheetFormatPr baseColWidth="10" defaultRowHeight="15"/>
  <cols>
    <col min="1" max="1" width="3.140625" customWidth="1"/>
    <col min="2" max="2" width="10.85546875" style="1" customWidth="1"/>
    <col min="3" max="3" width="10.42578125" style="1" customWidth="1"/>
    <col min="4" max="4" width="27" style="1" customWidth="1"/>
    <col min="5" max="5" width="13.7109375" style="63" customWidth="1"/>
    <col min="6" max="6" width="14.42578125" style="63" customWidth="1"/>
    <col min="7" max="7" width="18.5703125" customWidth="1"/>
    <col min="8" max="8" width="8" customWidth="1"/>
    <col min="9" max="9" width="13.42578125" customWidth="1"/>
    <col min="10" max="10" width="14.140625" style="63" bestFit="1" customWidth="1"/>
    <col min="11" max="11" width="16.42578125" style="7" customWidth="1"/>
    <col min="12" max="12" width="13.140625" style="7" bestFit="1" customWidth="1"/>
    <col min="13" max="13" width="13.140625" bestFit="1" customWidth="1"/>
  </cols>
  <sheetData>
    <row r="2" spans="1:12">
      <c r="B2" s="2"/>
      <c r="C2" s="2"/>
      <c r="D2" s="2"/>
      <c r="E2" s="4"/>
      <c r="F2" s="4"/>
      <c r="G2" s="5"/>
    </row>
    <row r="3" spans="1:12">
      <c r="B3" s="2"/>
      <c r="C3" s="2"/>
      <c r="E3" s="4"/>
      <c r="F3" s="4"/>
      <c r="G3" s="5"/>
    </row>
    <row r="4" spans="1:12">
      <c r="B4" s="2"/>
      <c r="C4" s="2"/>
      <c r="D4" s="2"/>
      <c r="E4" s="4"/>
      <c r="F4" s="4"/>
      <c r="G4" s="5"/>
    </row>
    <row r="5" spans="1:12">
      <c r="B5" s="2"/>
      <c r="C5" s="2"/>
      <c r="D5" s="2"/>
      <c r="E5" s="4"/>
      <c r="F5" s="4"/>
      <c r="G5" s="5"/>
    </row>
    <row r="6" spans="1:12" ht="18.75">
      <c r="B6" s="151"/>
      <c r="C6" s="151"/>
      <c r="D6" s="151"/>
      <c r="E6" s="151"/>
      <c r="F6" s="151"/>
      <c r="G6" s="151"/>
    </row>
    <row r="7" spans="1:12" ht="18.75">
      <c r="B7" s="151" t="s">
        <v>0</v>
      </c>
      <c r="C7" s="151"/>
      <c r="D7" s="151"/>
      <c r="E7" s="151"/>
      <c r="F7" s="151"/>
      <c r="G7" s="151"/>
    </row>
    <row r="8" spans="1:12" ht="18.75">
      <c r="B8" s="151" t="s">
        <v>33</v>
      </c>
      <c r="C8" s="151"/>
      <c r="D8" s="151"/>
      <c r="E8" s="151"/>
      <c r="F8" s="151"/>
      <c r="G8" s="151"/>
    </row>
    <row r="9" spans="1:12" ht="11.25" customHeight="1" thickBot="1">
      <c r="A9" s="10"/>
      <c r="B9" s="11"/>
      <c r="C9" s="11"/>
      <c r="D9" s="11"/>
      <c r="E9" s="13"/>
      <c r="F9" s="13"/>
      <c r="G9" s="14"/>
    </row>
    <row r="10" spans="1:12" ht="16.5">
      <c r="A10" s="10"/>
      <c r="B10" s="159" t="s">
        <v>24</v>
      </c>
      <c r="C10" s="160"/>
      <c r="D10" s="160"/>
      <c r="E10" s="160"/>
      <c r="F10" s="160"/>
      <c r="G10" s="161"/>
    </row>
    <row r="11" spans="1:12" ht="15.75" customHeight="1">
      <c r="A11" s="10"/>
      <c r="B11" s="99"/>
      <c r="C11" s="65"/>
      <c r="D11" s="22"/>
      <c r="E11" s="66"/>
      <c r="F11" s="67"/>
      <c r="G11" s="100" t="s">
        <v>3</v>
      </c>
    </row>
    <row r="12" spans="1:12" ht="15.75">
      <c r="A12" s="10"/>
      <c r="B12" s="99" t="s">
        <v>4</v>
      </c>
      <c r="C12" s="69" t="s">
        <v>25</v>
      </c>
      <c r="D12" s="22" t="s">
        <v>6</v>
      </c>
      <c r="E12" s="23" t="s">
        <v>7</v>
      </c>
      <c r="F12" s="23" t="s">
        <v>8</v>
      </c>
      <c r="G12" s="101" t="s">
        <v>9</v>
      </c>
    </row>
    <row r="13" spans="1:12" ht="16.5" customHeight="1">
      <c r="A13" s="10"/>
      <c r="B13" s="102"/>
      <c r="C13" s="25"/>
      <c r="D13" s="26" t="s">
        <v>3</v>
      </c>
      <c r="E13" s="27"/>
      <c r="F13" s="28"/>
      <c r="G13" s="103">
        <f>+'[1]FIMOVIT 2024'!$G$46</f>
        <v>8483218</v>
      </c>
      <c r="K13" s="63"/>
      <c r="L13" s="63"/>
    </row>
    <row r="14" spans="1:12" ht="16.5" customHeight="1">
      <c r="A14" s="10"/>
      <c r="B14" s="43">
        <v>45323</v>
      </c>
      <c r="C14" s="72"/>
      <c r="D14" s="72"/>
      <c r="E14" s="73">
        <v>284730</v>
      </c>
      <c r="F14" s="74"/>
      <c r="G14" s="104">
        <f>+G13+E14-F14</f>
        <v>8767948</v>
      </c>
      <c r="I14" s="75"/>
      <c r="K14" s="63"/>
      <c r="L14" s="63"/>
    </row>
    <row r="15" spans="1:12" ht="16.5" customHeight="1">
      <c r="A15" s="10"/>
      <c r="B15" s="43">
        <v>45324</v>
      </c>
      <c r="C15" s="72"/>
      <c r="D15" s="72"/>
      <c r="E15" s="73">
        <v>311520</v>
      </c>
      <c r="F15" s="74"/>
      <c r="G15" s="104">
        <f t="shared" ref="G15:G44" si="0">+G14+E15-F15</f>
        <v>9079468</v>
      </c>
      <c r="I15" s="75"/>
      <c r="K15" s="63"/>
      <c r="L15" s="63"/>
    </row>
    <row r="16" spans="1:12" ht="15.75" customHeight="1">
      <c r="A16" s="10"/>
      <c r="B16" s="43">
        <v>45325</v>
      </c>
      <c r="C16" s="72"/>
      <c r="D16" s="72"/>
      <c r="E16" s="73">
        <v>184110</v>
      </c>
      <c r="F16" s="74"/>
      <c r="G16" s="104">
        <f t="shared" si="0"/>
        <v>9263578</v>
      </c>
      <c r="I16" s="75"/>
      <c r="K16" s="63"/>
      <c r="L16" s="63"/>
    </row>
    <row r="17" spans="1:13" ht="15.75">
      <c r="A17" s="10"/>
      <c r="B17" s="43">
        <v>45326</v>
      </c>
      <c r="C17" s="72"/>
      <c r="D17" s="72"/>
      <c r="E17" s="73">
        <v>90915</v>
      </c>
      <c r="F17" s="74"/>
      <c r="G17" s="104">
        <f t="shared" si="0"/>
        <v>9354493</v>
      </c>
      <c r="I17" s="75"/>
      <c r="L17" s="63"/>
    </row>
    <row r="18" spans="1:13" ht="15.75">
      <c r="A18" s="10"/>
      <c r="B18" s="43">
        <v>45327</v>
      </c>
      <c r="C18" s="72"/>
      <c r="D18" s="72"/>
      <c r="E18" s="73">
        <v>319590</v>
      </c>
      <c r="F18" s="74"/>
      <c r="G18" s="104">
        <f t="shared" si="0"/>
        <v>9674083</v>
      </c>
      <c r="I18" s="75"/>
      <c r="L18" s="63"/>
    </row>
    <row r="19" spans="1:13" ht="15.75">
      <c r="A19" s="10"/>
      <c r="B19" s="43">
        <v>45328</v>
      </c>
      <c r="C19" s="72"/>
      <c r="D19" s="72"/>
      <c r="E19" s="73">
        <v>316445</v>
      </c>
      <c r="F19" s="74"/>
      <c r="G19" s="104">
        <f t="shared" si="0"/>
        <v>9990528</v>
      </c>
      <c r="I19" s="75"/>
      <c r="L19" s="63"/>
    </row>
    <row r="20" spans="1:13" ht="15.75">
      <c r="A20" s="10"/>
      <c r="B20" s="43">
        <v>45329</v>
      </c>
      <c r="C20" s="72"/>
      <c r="D20" s="76"/>
      <c r="E20" s="73">
        <v>308985</v>
      </c>
      <c r="F20" s="73"/>
      <c r="G20" s="104">
        <f t="shared" si="0"/>
        <v>10299513</v>
      </c>
      <c r="I20" s="75"/>
      <c r="L20" s="63"/>
    </row>
    <row r="21" spans="1:13" ht="15.75">
      <c r="A21" s="10"/>
      <c r="B21" s="43">
        <v>45330</v>
      </c>
      <c r="C21" s="72"/>
      <c r="D21" s="72"/>
      <c r="E21" s="73">
        <v>310605</v>
      </c>
      <c r="F21" s="74"/>
      <c r="G21" s="104">
        <f t="shared" si="0"/>
        <v>10610118</v>
      </c>
      <c r="I21" s="75"/>
      <c r="L21" s="63"/>
    </row>
    <row r="22" spans="1:13" ht="15.75">
      <c r="A22" s="10"/>
      <c r="B22" s="43">
        <v>45331</v>
      </c>
      <c r="C22" s="72"/>
      <c r="D22" s="72"/>
      <c r="E22" s="73">
        <v>320940</v>
      </c>
      <c r="F22" s="74"/>
      <c r="G22" s="104">
        <f t="shared" si="0"/>
        <v>10931058</v>
      </c>
      <c r="I22" s="75"/>
      <c r="K22" s="63"/>
      <c r="L22" s="63"/>
    </row>
    <row r="23" spans="1:13" ht="15.75">
      <c r="A23" s="10"/>
      <c r="B23" s="43">
        <v>45332</v>
      </c>
      <c r="C23" s="72"/>
      <c r="D23" s="72"/>
      <c r="E23" s="73">
        <v>176685</v>
      </c>
      <c r="F23" s="74"/>
      <c r="G23" s="104">
        <f t="shared" si="0"/>
        <v>11107743</v>
      </c>
      <c r="I23" s="75"/>
      <c r="K23" s="63"/>
      <c r="L23" s="63"/>
    </row>
    <row r="24" spans="1:13" ht="15.75">
      <c r="A24" s="10"/>
      <c r="B24" s="43">
        <v>45333</v>
      </c>
      <c r="C24" s="72"/>
      <c r="D24" s="72"/>
      <c r="E24" s="73">
        <v>89940</v>
      </c>
      <c r="F24" s="74"/>
      <c r="G24" s="104">
        <f t="shared" si="0"/>
        <v>11197683</v>
      </c>
      <c r="I24" s="75"/>
      <c r="K24" s="63"/>
      <c r="L24" s="63"/>
    </row>
    <row r="25" spans="1:13" ht="15.75">
      <c r="A25" s="10"/>
      <c r="B25" s="43">
        <v>45334</v>
      </c>
      <c r="C25" s="72"/>
      <c r="D25" s="72"/>
      <c r="E25" s="73">
        <v>328440</v>
      </c>
      <c r="F25" s="74"/>
      <c r="G25" s="104">
        <f t="shared" si="0"/>
        <v>11526123</v>
      </c>
      <c r="I25" s="75"/>
      <c r="K25" s="63"/>
      <c r="L25" s="63"/>
      <c r="M25" s="7"/>
    </row>
    <row r="26" spans="1:13" ht="15.75">
      <c r="A26" s="10"/>
      <c r="B26" s="43">
        <v>45335</v>
      </c>
      <c r="C26" s="72"/>
      <c r="D26" s="72"/>
      <c r="E26" s="73">
        <v>328035</v>
      </c>
      <c r="F26" s="74"/>
      <c r="G26" s="104">
        <f t="shared" si="0"/>
        <v>11854158</v>
      </c>
      <c r="I26" s="75"/>
      <c r="K26" s="63"/>
      <c r="L26" s="63"/>
      <c r="M26" s="7"/>
    </row>
    <row r="27" spans="1:13" ht="15.75">
      <c r="A27" s="10"/>
      <c r="B27" s="43">
        <v>45336</v>
      </c>
      <c r="C27" s="72"/>
      <c r="D27" s="72"/>
      <c r="E27" s="73">
        <v>325845</v>
      </c>
      <c r="F27" s="74"/>
      <c r="G27" s="104">
        <f t="shared" si="0"/>
        <v>12180003</v>
      </c>
      <c r="I27" s="75"/>
      <c r="K27" s="63"/>
      <c r="L27" s="63"/>
      <c r="M27" s="7"/>
    </row>
    <row r="28" spans="1:13" ht="15.75">
      <c r="A28" s="10"/>
      <c r="B28" s="43">
        <v>45337</v>
      </c>
      <c r="C28" s="72"/>
      <c r="D28" s="72"/>
      <c r="E28" s="73">
        <v>296235</v>
      </c>
      <c r="F28" s="73"/>
      <c r="G28" s="104">
        <f t="shared" si="0"/>
        <v>12476238</v>
      </c>
      <c r="I28" s="75"/>
      <c r="K28" s="63"/>
      <c r="L28" s="63"/>
    </row>
    <row r="29" spans="1:13" ht="15.75">
      <c r="A29" s="10"/>
      <c r="B29" s="43">
        <v>45337</v>
      </c>
      <c r="C29" s="72"/>
      <c r="D29" s="72" t="s">
        <v>26</v>
      </c>
      <c r="E29" s="73"/>
      <c r="F29" s="73">
        <v>205</v>
      </c>
      <c r="G29" s="104">
        <f t="shared" si="0"/>
        <v>12476033</v>
      </c>
      <c r="I29" s="75"/>
      <c r="K29" s="63"/>
      <c r="L29" s="63"/>
    </row>
    <row r="30" spans="1:13" ht="15.75">
      <c r="A30" s="10"/>
      <c r="B30" s="43">
        <v>45338</v>
      </c>
      <c r="C30" s="72"/>
      <c r="D30" s="72"/>
      <c r="E30" s="73">
        <v>301290</v>
      </c>
      <c r="F30" s="74"/>
      <c r="G30" s="104">
        <f t="shared" si="0"/>
        <v>12777323</v>
      </c>
      <c r="I30" s="75"/>
      <c r="K30" s="63"/>
      <c r="L30" s="63"/>
    </row>
    <row r="31" spans="1:13" ht="15.75">
      <c r="A31" s="10"/>
      <c r="B31" s="43">
        <v>45339</v>
      </c>
      <c r="C31" s="72"/>
      <c r="D31" s="72"/>
      <c r="E31" s="73">
        <v>170610</v>
      </c>
      <c r="F31" s="74"/>
      <c r="G31" s="104">
        <f>+G30+E31-F31</f>
        <v>12947933</v>
      </c>
      <c r="I31" s="75"/>
      <c r="K31" s="63"/>
      <c r="L31" s="63"/>
    </row>
    <row r="32" spans="1:13" ht="15.75">
      <c r="A32" s="10"/>
      <c r="B32" s="43">
        <v>45340</v>
      </c>
      <c r="C32" s="72"/>
      <c r="D32" s="72"/>
      <c r="E32" s="73">
        <v>30285</v>
      </c>
      <c r="F32" s="74"/>
      <c r="G32" s="104">
        <f t="shared" si="0"/>
        <v>12978218</v>
      </c>
      <c r="I32" s="75"/>
      <c r="K32" s="63"/>
      <c r="L32" s="63"/>
    </row>
    <row r="33" spans="1:12" ht="15.75">
      <c r="A33" s="10"/>
      <c r="B33" s="43">
        <v>45341</v>
      </c>
      <c r="C33" s="72"/>
      <c r="D33" s="72"/>
      <c r="E33" s="73">
        <v>287935</v>
      </c>
      <c r="F33" s="74"/>
      <c r="G33" s="104">
        <f t="shared" si="0"/>
        <v>13266153</v>
      </c>
      <c r="I33" s="75"/>
      <c r="K33" s="63"/>
      <c r="L33" s="63"/>
    </row>
    <row r="34" spans="1:12" ht="15.75">
      <c r="A34" s="10"/>
      <c r="B34" s="43">
        <v>45342</v>
      </c>
      <c r="C34" s="72"/>
      <c r="D34" s="72"/>
      <c r="E34" s="73">
        <v>321795</v>
      </c>
      <c r="F34" s="74"/>
      <c r="G34" s="104">
        <f t="shared" si="0"/>
        <v>13587948</v>
      </c>
      <c r="I34" s="75"/>
      <c r="K34" s="63"/>
      <c r="L34" s="63"/>
    </row>
    <row r="35" spans="1:12" ht="15.75">
      <c r="A35" s="10"/>
      <c r="B35" s="43">
        <v>45343</v>
      </c>
      <c r="C35" s="72"/>
      <c r="D35" s="72"/>
      <c r="E35" s="73">
        <v>315240</v>
      </c>
      <c r="F35" s="74"/>
      <c r="G35" s="104">
        <f t="shared" si="0"/>
        <v>13903188</v>
      </c>
      <c r="I35" s="75"/>
      <c r="K35" s="63"/>
      <c r="L35" s="63"/>
    </row>
    <row r="36" spans="1:12" ht="15.75">
      <c r="A36" s="10"/>
      <c r="B36" s="43">
        <v>45344</v>
      </c>
      <c r="C36" s="72"/>
      <c r="D36" s="72"/>
      <c r="E36" s="73">
        <v>311265</v>
      </c>
      <c r="F36" s="73"/>
      <c r="G36" s="104">
        <f t="shared" si="0"/>
        <v>14214453</v>
      </c>
      <c r="I36" s="75"/>
      <c r="K36" s="63"/>
      <c r="L36" s="63"/>
    </row>
    <row r="37" spans="1:12" ht="15.75">
      <c r="A37" s="10"/>
      <c r="B37" s="43">
        <v>45345</v>
      </c>
      <c r="C37" s="72"/>
      <c r="D37" s="72"/>
      <c r="E37" s="73">
        <v>337140</v>
      </c>
      <c r="F37" s="73"/>
      <c r="G37" s="104">
        <f t="shared" si="0"/>
        <v>14551593</v>
      </c>
      <c r="I37" s="75"/>
      <c r="K37" s="63"/>
      <c r="L37" s="63"/>
    </row>
    <row r="38" spans="1:12" ht="15.75">
      <c r="A38" s="10"/>
      <c r="B38" s="43">
        <v>45346</v>
      </c>
      <c r="C38" s="72"/>
      <c r="D38" s="72"/>
      <c r="E38" s="73">
        <v>191070</v>
      </c>
      <c r="F38" s="73"/>
      <c r="G38" s="104">
        <f t="shared" si="0"/>
        <v>14742663</v>
      </c>
      <c r="I38" s="75"/>
      <c r="K38" s="63"/>
      <c r="L38" s="63"/>
    </row>
    <row r="39" spans="1:12" ht="15.75">
      <c r="A39" s="10"/>
      <c r="B39" s="43">
        <v>45347</v>
      </c>
      <c r="C39" s="72"/>
      <c r="D39" s="72"/>
      <c r="E39" s="73">
        <v>91080</v>
      </c>
      <c r="F39" s="73"/>
      <c r="G39" s="104">
        <f t="shared" si="0"/>
        <v>14833743</v>
      </c>
      <c r="I39" s="75"/>
      <c r="K39" s="63"/>
      <c r="L39" s="63"/>
    </row>
    <row r="40" spans="1:12" ht="15.75">
      <c r="A40" s="10"/>
      <c r="B40" s="43">
        <v>45348</v>
      </c>
      <c r="C40" s="72"/>
      <c r="D40" s="72"/>
      <c r="E40" s="73">
        <v>323040</v>
      </c>
      <c r="F40" s="73"/>
      <c r="G40" s="104">
        <f t="shared" si="0"/>
        <v>15156783</v>
      </c>
      <c r="I40" s="75"/>
      <c r="K40" s="63"/>
      <c r="L40" s="63"/>
    </row>
    <row r="41" spans="1:12" ht="15" customHeight="1">
      <c r="A41" s="10"/>
      <c r="B41" s="43">
        <v>45349</v>
      </c>
      <c r="C41" s="72"/>
      <c r="D41" s="72"/>
      <c r="E41" s="73">
        <v>98505</v>
      </c>
      <c r="F41" s="73"/>
      <c r="G41" s="104">
        <f t="shared" si="0"/>
        <v>15255288</v>
      </c>
      <c r="I41" s="75"/>
      <c r="K41" s="63"/>
      <c r="L41" s="63"/>
    </row>
    <row r="42" spans="1:12" ht="15.75">
      <c r="A42" s="10"/>
      <c r="B42" s="43">
        <v>45350</v>
      </c>
      <c r="C42" s="72"/>
      <c r="D42" s="72"/>
      <c r="E42" s="73">
        <v>314430</v>
      </c>
      <c r="F42" s="73"/>
      <c r="G42" s="104">
        <f t="shared" si="0"/>
        <v>15569718</v>
      </c>
      <c r="I42" s="75"/>
      <c r="K42" s="63"/>
      <c r="L42" s="63"/>
    </row>
    <row r="43" spans="1:12" ht="15.75">
      <c r="A43" s="10"/>
      <c r="B43" s="43">
        <v>45351</v>
      </c>
      <c r="C43" s="72"/>
      <c r="D43" s="72"/>
      <c r="E43" s="73">
        <v>325950</v>
      </c>
      <c r="F43" s="73"/>
      <c r="G43" s="104">
        <f t="shared" si="0"/>
        <v>15895668</v>
      </c>
      <c r="I43" s="75"/>
      <c r="K43" s="63"/>
      <c r="L43" s="63"/>
    </row>
    <row r="44" spans="1:12" ht="15.75">
      <c r="A44" s="10"/>
      <c r="B44" s="43">
        <v>45351</v>
      </c>
      <c r="C44" s="105"/>
      <c r="D44" s="72" t="s">
        <v>26</v>
      </c>
      <c r="E44" s="106"/>
      <c r="F44" s="106">
        <v>441337.5</v>
      </c>
      <c r="G44" s="104">
        <f t="shared" si="0"/>
        <v>15454330.5</v>
      </c>
      <c r="I44" s="75"/>
      <c r="K44" s="63"/>
      <c r="L44" s="63"/>
    </row>
    <row r="45" spans="1:12" ht="16.5" thickBot="1">
      <c r="A45" s="10"/>
      <c r="B45" s="107"/>
      <c r="C45" s="108"/>
      <c r="D45" s="108"/>
      <c r="E45" s="109">
        <f>SUM(E14:E43)</f>
        <v>7412655</v>
      </c>
      <c r="F45" s="109">
        <f>SUM(F20:F44)</f>
        <v>441542.5</v>
      </c>
      <c r="G45" s="110"/>
    </row>
    <row r="46" spans="1:12" ht="15.75">
      <c r="A46" s="10"/>
      <c r="B46" s="81"/>
      <c r="C46" s="51"/>
      <c r="D46" s="51"/>
      <c r="E46" s="54"/>
      <c r="F46"/>
      <c r="G46" s="54"/>
    </row>
    <row r="47" spans="1:12" ht="15.75">
      <c r="A47" s="10"/>
      <c r="B47" s="82"/>
      <c r="C47" s="82"/>
      <c r="D47" s="82"/>
      <c r="E47" s="53"/>
      <c r="F47" s="83"/>
      <c r="G47" s="83"/>
    </row>
    <row r="48" spans="1:12" ht="15.75">
      <c r="A48" s="10"/>
      <c r="B48" s="155" t="s">
        <v>15</v>
      </c>
      <c r="C48" s="155"/>
      <c r="D48" s="148" t="s">
        <v>16</v>
      </c>
      <c r="E48" s="148"/>
      <c r="F48" s="149" t="s">
        <v>27</v>
      </c>
      <c r="G48" s="149"/>
    </row>
    <row r="49" spans="1:12" ht="15.75">
      <c r="A49" s="10"/>
      <c r="B49" s="147" t="s">
        <v>18</v>
      </c>
      <c r="C49" s="147"/>
      <c r="D49" s="148" t="s">
        <v>19</v>
      </c>
      <c r="E49" s="148"/>
      <c r="F49" s="155" t="s">
        <v>20</v>
      </c>
      <c r="G49" s="155"/>
      <c r="I49" s="75"/>
      <c r="K49" s="63"/>
      <c r="L49" s="63"/>
    </row>
    <row r="50" spans="1:12" ht="15.75">
      <c r="A50" s="10"/>
      <c r="B50" s="149" t="s">
        <v>21</v>
      </c>
      <c r="C50" s="149"/>
      <c r="D50" s="150" t="s">
        <v>22</v>
      </c>
      <c r="E50" s="150"/>
      <c r="F50" s="156" t="s">
        <v>23</v>
      </c>
      <c r="G50" s="156"/>
      <c r="I50" s="75"/>
      <c r="K50" s="63"/>
      <c r="L50" s="63"/>
    </row>
    <row r="51" spans="1:12" ht="15.75">
      <c r="A51" s="10"/>
      <c r="B51" s="82"/>
      <c r="C51" s="82"/>
      <c r="D51" s="82"/>
      <c r="E51" s="84"/>
      <c r="F51" s="85"/>
      <c r="G51" s="84"/>
      <c r="I51" s="75"/>
      <c r="K51" s="63"/>
      <c r="L51" s="63"/>
    </row>
    <row r="52" spans="1:12" ht="15.75">
      <c r="A52" s="10"/>
      <c r="B52" s="82"/>
      <c r="C52" s="82"/>
      <c r="D52" s="82"/>
      <c r="E52" s="83"/>
      <c r="F52" s="85"/>
      <c r="G52" s="86"/>
      <c r="I52" s="75"/>
      <c r="K52" s="63"/>
      <c r="L52" s="63"/>
    </row>
    <row r="53" spans="1:12" ht="15.75">
      <c r="A53" s="10"/>
      <c r="B53" s="82"/>
      <c r="C53" s="82"/>
      <c r="D53" s="82"/>
      <c r="E53" s="83"/>
      <c r="F53" s="83"/>
      <c r="G53" s="86"/>
      <c r="I53" s="75"/>
      <c r="K53" s="63"/>
      <c r="L53" s="63"/>
    </row>
    <row r="54" spans="1:12" ht="15.75">
      <c r="A54" s="10"/>
      <c r="B54" s="82"/>
      <c r="C54" s="82"/>
      <c r="D54" s="82"/>
      <c r="E54" s="83"/>
      <c r="F54" s="83"/>
      <c r="G54" s="86"/>
      <c r="I54" s="75"/>
      <c r="K54" s="63"/>
      <c r="L54" s="63"/>
    </row>
    <row r="55" spans="1:12" ht="15.75">
      <c r="A55" s="10"/>
      <c r="B55" s="82"/>
      <c r="C55" s="82"/>
      <c r="D55" s="82"/>
      <c r="E55" s="83"/>
      <c r="F55" s="83"/>
      <c r="G55" s="86"/>
      <c r="I55" s="75"/>
      <c r="K55" s="63"/>
      <c r="L55" s="63"/>
    </row>
    <row r="56" spans="1:12" ht="15.75">
      <c r="A56" s="10"/>
      <c r="F56" s="83"/>
      <c r="G56" s="41"/>
      <c r="I56" s="75"/>
      <c r="K56" s="63"/>
      <c r="L56" s="63"/>
    </row>
    <row r="57" spans="1:12" ht="15.75">
      <c r="A57" s="10"/>
      <c r="G57" s="41"/>
      <c r="I57" s="75"/>
      <c r="K57" s="63"/>
      <c r="L57" s="63"/>
    </row>
    <row r="58" spans="1:12" ht="15.75">
      <c r="A58" s="10"/>
      <c r="G58" s="41"/>
      <c r="I58" s="75"/>
      <c r="K58" s="63"/>
      <c r="L58" s="63"/>
    </row>
    <row r="59" spans="1:12" ht="15.75">
      <c r="A59" s="10"/>
      <c r="I59" s="75"/>
      <c r="K59" s="63"/>
      <c r="L59" s="63"/>
    </row>
    <row r="60" spans="1:12" ht="15" customHeight="1">
      <c r="A60" s="10"/>
      <c r="I60" s="75"/>
      <c r="K60" s="63"/>
      <c r="L60" s="63"/>
    </row>
    <row r="61" spans="1:12" ht="15.75" customHeight="1">
      <c r="A61" s="10"/>
      <c r="I61" s="75"/>
      <c r="K61" s="63"/>
      <c r="L61" s="63"/>
    </row>
    <row r="62" spans="1:12" ht="15.75" customHeight="1">
      <c r="A62" s="10"/>
      <c r="I62" s="75"/>
      <c r="K62" s="63"/>
      <c r="L62" s="63"/>
    </row>
    <row r="63" spans="1:12" ht="15.75" customHeight="1">
      <c r="A63" s="10"/>
      <c r="I63" s="75"/>
      <c r="K63" s="63"/>
      <c r="L63" s="63"/>
    </row>
    <row r="64" spans="1:12" ht="12.75" customHeight="1">
      <c r="A64" s="10"/>
      <c r="I64" s="75"/>
      <c r="K64" s="75"/>
      <c r="L64" s="63"/>
    </row>
    <row r="65" spans="1:12" ht="15.75">
      <c r="A65" s="10"/>
      <c r="I65" s="75"/>
      <c r="K65" s="63"/>
      <c r="L65" s="63"/>
    </row>
    <row r="66" spans="1:12" ht="15.75">
      <c r="A66" s="10"/>
      <c r="I66" s="75"/>
      <c r="K66" s="63"/>
      <c r="L66" s="63"/>
    </row>
    <row r="67" spans="1:12" ht="21" customHeight="1">
      <c r="A67" s="10"/>
    </row>
    <row r="68" spans="1:12" ht="21" customHeight="1">
      <c r="A68" s="10"/>
      <c r="K68" s="63"/>
      <c r="L68" s="63"/>
    </row>
    <row r="69" spans="1:12" ht="15" customHeight="1">
      <c r="A69" s="10"/>
    </row>
    <row r="70" spans="1:12" ht="15" customHeight="1">
      <c r="A70" s="10"/>
    </row>
    <row r="71" spans="1:12" ht="15" customHeight="1">
      <c r="A71" s="10"/>
    </row>
    <row r="72" spans="1:12" ht="15" customHeight="1">
      <c r="A72" s="10"/>
    </row>
    <row r="73" spans="1:12" ht="15.75">
      <c r="A73" s="10"/>
    </row>
    <row r="74" spans="1:12" ht="15.75">
      <c r="A74" s="10"/>
    </row>
    <row r="75" spans="1:12" ht="15.75">
      <c r="A75" s="10"/>
    </row>
    <row r="76" spans="1:12" ht="15.75">
      <c r="A76" s="10"/>
    </row>
    <row r="77" spans="1:12" ht="15.75">
      <c r="A77" s="10"/>
    </row>
    <row r="78" spans="1:12" ht="15.75">
      <c r="A78" s="10"/>
    </row>
    <row r="79" spans="1:12" ht="15.75">
      <c r="A79" s="10"/>
    </row>
    <row r="80" spans="1:1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</sheetData>
  <mergeCells count="13">
    <mergeCell ref="B6:G6"/>
    <mergeCell ref="B7:G7"/>
    <mergeCell ref="B8:G8"/>
    <mergeCell ref="B10:G10"/>
    <mergeCell ref="B48:C48"/>
    <mergeCell ref="D48:E48"/>
    <mergeCell ref="F48:G48"/>
    <mergeCell ref="B49:C49"/>
    <mergeCell ref="D49:E49"/>
    <mergeCell ref="F49:G49"/>
    <mergeCell ref="B50:C50"/>
    <mergeCell ref="D50:E50"/>
    <mergeCell ref="F50:G50"/>
  </mergeCells>
  <pageMargins left="0.7" right="0.7" top="0.75" bottom="0.75" header="0.3" footer="0.3"/>
  <pageSetup scale="85" fitToWidth="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C475F-9680-44D6-AC76-A6B8C50E6DF5}">
  <sheetPr>
    <pageSetUpPr fitToPage="1"/>
  </sheetPr>
  <dimension ref="A1:N157"/>
  <sheetViews>
    <sheetView topLeftCell="A55" workbookViewId="0">
      <selection activeCell="K57" sqref="K57"/>
    </sheetView>
  </sheetViews>
  <sheetFormatPr baseColWidth="10" defaultRowHeight="15"/>
  <cols>
    <col min="1" max="1" width="3.140625" customWidth="1"/>
    <col min="2" max="2" width="10" style="1" customWidth="1"/>
    <col min="3" max="3" width="11.28515625" style="1" customWidth="1"/>
    <col min="4" max="4" width="48.140625" style="1" customWidth="1"/>
    <col min="5" max="5" width="14.85546875" style="7" customWidth="1"/>
    <col min="6" max="6" width="13.5703125" style="63" customWidth="1"/>
    <col min="7" max="7" width="14.7109375" customWidth="1"/>
    <col min="8" max="8" width="6.5703125" customWidth="1"/>
    <col min="10" max="11" width="14.140625" bestFit="1" customWidth="1"/>
    <col min="12" max="12" width="14.140625" style="6" bestFit="1" customWidth="1"/>
    <col min="13" max="13" width="14.140625" bestFit="1" customWidth="1"/>
    <col min="14" max="14" width="14.42578125" style="7" customWidth="1"/>
  </cols>
  <sheetData>
    <row r="1" spans="1:7">
      <c r="C1" s="2"/>
      <c r="D1" s="2"/>
      <c r="E1" s="3"/>
      <c r="F1" s="4"/>
      <c r="G1" s="5"/>
    </row>
    <row r="2" spans="1:7">
      <c r="B2" s="2"/>
      <c r="C2" s="2"/>
      <c r="D2" s="2"/>
      <c r="E2" s="3"/>
      <c r="F2" s="4"/>
      <c r="G2" s="5"/>
    </row>
    <row r="3" spans="1:7">
      <c r="B3" s="2"/>
      <c r="C3" s="2"/>
      <c r="D3" s="2"/>
      <c r="E3" s="3"/>
      <c r="F3" s="4"/>
      <c r="G3" s="5"/>
    </row>
    <row r="4" spans="1:7">
      <c r="B4" s="2"/>
      <c r="C4" s="2"/>
      <c r="D4" s="2"/>
      <c r="E4" s="3"/>
      <c r="F4" s="4"/>
      <c r="G4" s="5"/>
    </row>
    <row r="5" spans="1:7" ht="18.75">
      <c r="B5" s="151"/>
      <c r="C5" s="151"/>
      <c r="D5" s="151"/>
      <c r="E5" s="151"/>
      <c r="F5" s="151"/>
      <c r="G5" s="151"/>
    </row>
    <row r="6" spans="1:7" ht="18.75">
      <c r="B6" s="151" t="s">
        <v>0</v>
      </c>
      <c r="C6" s="151"/>
      <c r="D6" s="151"/>
      <c r="E6" s="151"/>
      <c r="F6" s="151"/>
      <c r="G6" s="151"/>
    </row>
    <row r="7" spans="1:7">
      <c r="B7" s="155" t="s">
        <v>34</v>
      </c>
      <c r="C7" s="155"/>
      <c r="D7" s="155"/>
      <c r="E7" s="155"/>
      <c r="F7" s="155"/>
      <c r="G7" s="155"/>
    </row>
    <row r="8" spans="1:7" ht="16.5" thickBot="1">
      <c r="A8" s="10"/>
      <c r="B8" s="9"/>
      <c r="C8" s="11"/>
      <c r="D8" s="11"/>
      <c r="E8" s="12"/>
      <c r="F8" s="13"/>
      <c r="G8" s="14"/>
    </row>
    <row r="9" spans="1:7" ht="17.25" thickBot="1">
      <c r="A9" s="10"/>
      <c r="B9" s="152" t="s">
        <v>2</v>
      </c>
      <c r="C9" s="153"/>
      <c r="D9" s="153"/>
      <c r="E9" s="153"/>
      <c r="F9" s="153"/>
      <c r="G9" s="154"/>
    </row>
    <row r="10" spans="1:7" ht="15.75">
      <c r="A10" s="10"/>
      <c r="B10" s="15"/>
      <c r="C10" s="16"/>
      <c r="D10" s="17"/>
      <c r="E10" s="18"/>
      <c r="F10" s="19"/>
      <c r="G10" s="20" t="s">
        <v>3</v>
      </c>
    </row>
    <row r="11" spans="1:7" ht="15.75">
      <c r="A11" s="10"/>
      <c r="B11" s="21" t="s">
        <v>4</v>
      </c>
      <c r="C11" s="22" t="s">
        <v>5</v>
      </c>
      <c r="D11" s="22" t="s">
        <v>6</v>
      </c>
      <c r="E11" s="23" t="s">
        <v>7</v>
      </c>
      <c r="F11" s="23" t="s">
        <v>8</v>
      </c>
      <c r="G11" s="23" t="s">
        <v>9</v>
      </c>
    </row>
    <row r="12" spans="1:7" ht="16.5" customHeight="1">
      <c r="A12" s="10"/>
      <c r="B12" s="24"/>
      <c r="C12" s="25"/>
      <c r="D12" s="26" t="s">
        <v>3</v>
      </c>
      <c r="E12" s="27"/>
      <c r="F12" s="28"/>
      <c r="G12" s="29">
        <f>+[2]COLECTORA!$G$44</f>
        <v>28249641.389999997</v>
      </c>
    </row>
    <row r="13" spans="1:7" ht="16.5" customHeight="1">
      <c r="A13" s="10"/>
      <c r="B13" s="30">
        <v>45352</v>
      </c>
      <c r="C13" s="31"/>
      <c r="D13" s="93"/>
      <c r="E13" s="33">
        <v>561860</v>
      </c>
      <c r="F13" s="34"/>
      <c r="G13" s="35">
        <f t="shared" ref="G13:G62" si="0">+G12+E13-F13</f>
        <v>28811501.389999997</v>
      </c>
    </row>
    <row r="14" spans="1:7" ht="16.5" customHeight="1">
      <c r="A14" s="10"/>
      <c r="B14" s="30">
        <v>45352</v>
      </c>
      <c r="C14" s="31"/>
      <c r="D14" s="32" t="s">
        <v>35</v>
      </c>
      <c r="E14" s="33"/>
      <c r="F14" s="34">
        <v>200</v>
      </c>
      <c r="G14" s="35">
        <f t="shared" si="0"/>
        <v>28811301.389999997</v>
      </c>
    </row>
    <row r="15" spans="1:7" ht="16.5" customHeight="1">
      <c r="A15" s="10"/>
      <c r="B15" s="30">
        <v>45352</v>
      </c>
      <c r="C15" s="31"/>
      <c r="D15" s="32" t="s">
        <v>35</v>
      </c>
      <c r="E15" s="33"/>
      <c r="F15" s="34">
        <v>100</v>
      </c>
      <c r="G15" s="35">
        <f t="shared" si="0"/>
        <v>28811201.389999997</v>
      </c>
    </row>
    <row r="16" spans="1:7" ht="16.5" customHeight="1">
      <c r="A16" s="10"/>
      <c r="B16" s="30">
        <v>45353</v>
      </c>
      <c r="C16" s="31"/>
      <c r="D16" s="36"/>
      <c r="E16" s="33">
        <v>287430</v>
      </c>
      <c r="F16" s="35"/>
      <c r="G16" s="35">
        <f t="shared" si="0"/>
        <v>29098631.389999997</v>
      </c>
    </row>
    <row r="17" spans="1:11" ht="16.5" customHeight="1">
      <c r="A17" s="10"/>
      <c r="B17" s="30">
        <v>45354</v>
      </c>
      <c r="C17" s="31"/>
      <c r="D17" s="38"/>
      <c r="E17" s="33">
        <v>141910</v>
      </c>
      <c r="F17" s="35"/>
      <c r="G17" s="35">
        <f t="shared" si="0"/>
        <v>29240541.389999997</v>
      </c>
      <c r="K17" s="41"/>
    </row>
    <row r="18" spans="1:11" ht="16.5" customHeight="1">
      <c r="A18" s="10"/>
      <c r="B18" s="30">
        <v>45355</v>
      </c>
      <c r="C18" s="31"/>
      <c r="D18" s="39"/>
      <c r="E18" s="33">
        <v>614680</v>
      </c>
      <c r="F18" s="35"/>
      <c r="G18" s="35">
        <f t="shared" si="0"/>
        <v>29855221.389999997</v>
      </c>
      <c r="I18" s="111"/>
      <c r="J18" s="41"/>
    </row>
    <row r="19" spans="1:11" ht="15.75">
      <c r="A19" s="10"/>
      <c r="B19" s="30">
        <v>45355</v>
      </c>
      <c r="C19" s="31"/>
      <c r="D19" s="32" t="s">
        <v>36</v>
      </c>
      <c r="E19" s="33"/>
      <c r="F19" s="35">
        <v>475</v>
      </c>
      <c r="G19" s="35">
        <f t="shared" si="0"/>
        <v>29854746.389999997</v>
      </c>
    </row>
    <row r="20" spans="1:11" ht="15.75">
      <c r="A20" s="10"/>
      <c r="B20" s="30">
        <v>45356</v>
      </c>
      <c r="C20" s="31"/>
      <c r="D20" s="39"/>
      <c r="E20" s="33">
        <v>567735</v>
      </c>
      <c r="F20" s="35"/>
      <c r="G20" s="35">
        <f t="shared" si="0"/>
        <v>30422481.389999997</v>
      </c>
    </row>
    <row r="21" spans="1:11" ht="15.75">
      <c r="A21" s="10"/>
      <c r="B21" s="30">
        <v>45357</v>
      </c>
      <c r="C21" s="31"/>
      <c r="D21" s="36"/>
      <c r="E21" s="33">
        <v>522960</v>
      </c>
      <c r="F21" s="35"/>
      <c r="G21" s="35">
        <f t="shared" si="0"/>
        <v>30945441.389999997</v>
      </c>
    </row>
    <row r="22" spans="1:11" ht="15.75">
      <c r="A22" s="10"/>
      <c r="B22" s="30">
        <v>45358</v>
      </c>
      <c r="C22" s="31"/>
      <c r="D22" s="32"/>
      <c r="E22" s="33">
        <v>541925</v>
      </c>
      <c r="F22" s="35"/>
      <c r="G22" s="35">
        <f t="shared" si="0"/>
        <v>31487366.389999997</v>
      </c>
    </row>
    <row r="23" spans="1:11" ht="15.75" customHeight="1">
      <c r="A23" s="10"/>
      <c r="B23" s="30">
        <v>45358</v>
      </c>
      <c r="C23" s="31" t="s">
        <v>37</v>
      </c>
      <c r="D23" s="32" t="s">
        <v>38</v>
      </c>
      <c r="E23" s="33"/>
      <c r="F23" s="35">
        <v>20000000</v>
      </c>
      <c r="G23" s="35">
        <f t="shared" si="0"/>
        <v>11487366.389999997</v>
      </c>
    </row>
    <row r="24" spans="1:11" ht="15.75" customHeight="1">
      <c r="A24" s="10"/>
      <c r="B24" s="30">
        <v>45359</v>
      </c>
      <c r="C24" s="31"/>
      <c r="D24" s="38"/>
      <c r="E24" s="33">
        <v>535045</v>
      </c>
      <c r="F24" s="35"/>
      <c r="G24" s="35">
        <f t="shared" si="0"/>
        <v>12022411.389999997</v>
      </c>
    </row>
    <row r="25" spans="1:11" ht="15.75" customHeight="1">
      <c r="A25" s="10"/>
      <c r="B25" s="30">
        <v>45359</v>
      </c>
      <c r="C25" s="31"/>
      <c r="D25" s="32" t="s">
        <v>36</v>
      </c>
      <c r="E25" s="33"/>
      <c r="F25" s="35">
        <v>77348</v>
      </c>
      <c r="G25" s="35">
        <f t="shared" si="0"/>
        <v>11945063.389999997</v>
      </c>
    </row>
    <row r="26" spans="1:11" ht="15.75" customHeight="1">
      <c r="A26" s="10"/>
      <c r="B26" s="30">
        <v>45360</v>
      </c>
      <c r="C26" s="31"/>
      <c r="D26" s="36"/>
      <c r="E26" s="33">
        <v>288405</v>
      </c>
      <c r="F26" s="35"/>
      <c r="G26" s="35">
        <f t="shared" si="0"/>
        <v>12233468.389999997</v>
      </c>
    </row>
    <row r="27" spans="1:11" ht="15.75" customHeight="1">
      <c r="A27" s="10"/>
      <c r="B27" s="30">
        <v>45361</v>
      </c>
      <c r="C27" s="31"/>
      <c r="D27" s="36"/>
      <c r="E27" s="33">
        <v>132600</v>
      </c>
      <c r="F27" s="35"/>
      <c r="G27" s="35">
        <f t="shared" si="0"/>
        <v>12366068.389999997</v>
      </c>
    </row>
    <row r="28" spans="1:11" ht="15.75" customHeight="1">
      <c r="A28" s="10"/>
      <c r="B28" s="30">
        <v>45362</v>
      </c>
      <c r="C28" s="31"/>
      <c r="D28" s="32"/>
      <c r="E28" s="33">
        <v>594755</v>
      </c>
      <c r="F28" s="35"/>
      <c r="G28" s="35">
        <f t="shared" si="0"/>
        <v>12960823.389999997</v>
      </c>
    </row>
    <row r="29" spans="1:11" ht="15.75">
      <c r="A29" s="10"/>
      <c r="B29" s="30">
        <v>45362</v>
      </c>
      <c r="C29" s="31" t="s">
        <v>39</v>
      </c>
      <c r="D29" s="32" t="s">
        <v>40</v>
      </c>
      <c r="E29" s="33"/>
      <c r="F29" s="35">
        <v>194700</v>
      </c>
      <c r="G29" s="35">
        <f t="shared" si="0"/>
        <v>12766123.389999997</v>
      </c>
    </row>
    <row r="30" spans="1:11" ht="15.75">
      <c r="A30" s="10"/>
      <c r="B30" s="30">
        <v>45363</v>
      </c>
      <c r="D30" s="36"/>
      <c r="E30" s="33">
        <v>553000</v>
      </c>
      <c r="F30" s="35"/>
      <c r="G30" s="35">
        <f t="shared" si="0"/>
        <v>13319123.389999997</v>
      </c>
    </row>
    <row r="31" spans="1:11" ht="14.25" customHeight="1">
      <c r="A31" s="10"/>
      <c r="B31" s="30">
        <v>45363</v>
      </c>
      <c r="C31" s="31" t="s">
        <v>41</v>
      </c>
      <c r="D31" s="32" t="s">
        <v>42</v>
      </c>
      <c r="E31" s="33"/>
      <c r="F31" s="35">
        <v>118000</v>
      </c>
      <c r="G31" s="35">
        <f t="shared" si="0"/>
        <v>13201123.389999997</v>
      </c>
      <c r="K31" s="41"/>
    </row>
    <row r="32" spans="1:11" ht="14.25" customHeight="1">
      <c r="A32" s="10"/>
      <c r="B32" s="30">
        <v>45363</v>
      </c>
      <c r="C32" s="31" t="s">
        <v>43</v>
      </c>
      <c r="D32" s="32" t="s">
        <v>44</v>
      </c>
      <c r="E32" s="33"/>
      <c r="F32" s="35">
        <v>165200</v>
      </c>
      <c r="G32" s="35">
        <f t="shared" si="0"/>
        <v>13035923.389999997</v>
      </c>
      <c r="K32" s="41"/>
    </row>
    <row r="33" spans="1:11" ht="14.25" customHeight="1">
      <c r="A33" s="10"/>
      <c r="B33" s="30">
        <v>45363</v>
      </c>
      <c r="C33" s="31" t="s">
        <v>45</v>
      </c>
      <c r="D33" s="32" t="s">
        <v>46</v>
      </c>
      <c r="E33" s="33"/>
      <c r="F33" s="35">
        <v>29500</v>
      </c>
      <c r="G33" s="35">
        <f t="shared" si="0"/>
        <v>13006423.389999997</v>
      </c>
      <c r="K33" s="41"/>
    </row>
    <row r="34" spans="1:11" ht="14.25" customHeight="1">
      <c r="A34" s="10"/>
      <c r="B34" s="30">
        <v>45363</v>
      </c>
      <c r="C34" s="31" t="s">
        <v>47</v>
      </c>
      <c r="D34" s="32" t="s">
        <v>48</v>
      </c>
      <c r="E34" s="33"/>
      <c r="F34" s="35">
        <v>247800</v>
      </c>
      <c r="G34" s="35">
        <f t="shared" si="0"/>
        <v>12758623.389999997</v>
      </c>
      <c r="K34" s="41"/>
    </row>
    <row r="35" spans="1:11" ht="14.25" customHeight="1">
      <c r="A35" s="10"/>
      <c r="B35" s="30">
        <v>45363</v>
      </c>
      <c r="C35" s="31" t="s">
        <v>49</v>
      </c>
      <c r="D35" s="32" t="s">
        <v>50</v>
      </c>
      <c r="E35" s="33"/>
      <c r="F35" s="35">
        <v>29500</v>
      </c>
      <c r="G35" s="35">
        <f t="shared" si="0"/>
        <v>12729123.389999997</v>
      </c>
      <c r="K35" s="41"/>
    </row>
    <row r="36" spans="1:11" ht="14.25" customHeight="1">
      <c r="A36" s="10"/>
      <c r="B36" s="30">
        <v>45364</v>
      </c>
      <c r="C36" s="31"/>
      <c r="D36" s="32"/>
      <c r="E36" s="33">
        <v>569025</v>
      </c>
      <c r="F36" s="35"/>
      <c r="G36" s="35">
        <f t="shared" si="0"/>
        <v>13298148.389999997</v>
      </c>
      <c r="K36" s="41"/>
    </row>
    <row r="37" spans="1:11" ht="15.75" customHeight="1">
      <c r="A37" s="10"/>
      <c r="B37" s="30">
        <v>45364</v>
      </c>
      <c r="C37" s="31" t="s">
        <v>51</v>
      </c>
      <c r="D37" s="32" t="s">
        <v>52</v>
      </c>
      <c r="E37" s="33"/>
      <c r="F37" s="35">
        <v>182900</v>
      </c>
      <c r="G37" s="35">
        <f t="shared" si="0"/>
        <v>13115248.389999997</v>
      </c>
    </row>
    <row r="38" spans="1:11" ht="15.75" customHeight="1">
      <c r="A38" s="10"/>
      <c r="B38" s="30">
        <v>45364</v>
      </c>
      <c r="C38" s="31" t="s">
        <v>53</v>
      </c>
      <c r="D38" s="32" t="s">
        <v>54</v>
      </c>
      <c r="E38" s="33"/>
      <c r="F38" s="35">
        <v>118000</v>
      </c>
      <c r="G38" s="35">
        <f t="shared" si="0"/>
        <v>12997248.389999997</v>
      </c>
    </row>
    <row r="39" spans="1:11" ht="15.75" customHeight="1">
      <c r="A39" s="10"/>
      <c r="B39" s="30">
        <v>45364</v>
      </c>
      <c r="C39" s="31" t="s">
        <v>55</v>
      </c>
      <c r="D39" s="32" t="s">
        <v>56</v>
      </c>
      <c r="E39" s="33"/>
      <c r="F39" s="35">
        <v>403560</v>
      </c>
      <c r="G39" s="35">
        <f t="shared" si="0"/>
        <v>12593688.389999997</v>
      </c>
    </row>
    <row r="40" spans="1:11" ht="15.75" customHeight="1">
      <c r="A40" s="10"/>
      <c r="B40" s="30">
        <v>45365</v>
      </c>
      <c r="C40" s="31"/>
      <c r="D40" s="32"/>
      <c r="E40" s="33">
        <v>529395</v>
      </c>
      <c r="F40" s="35"/>
      <c r="G40" s="35">
        <f t="shared" si="0"/>
        <v>13123083.389999997</v>
      </c>
    </row>
    <row r="41" spans="1:11" ht="15.75" customHeight="1">
      <c r="A41" s="10"/>
      <c r="B41" s="30">
        <v>45366</v>
      </c>
      <c r="C41" s="31"/>
      <c r="D41" s="32"/>
      <c r="E41" s="33">
        <v>519945</v>
      </c>
      <c r="F41" s="35"/>
      <c r="G41" s="35">
        <f t="shared" si="0"/>
        <v>13643028.389999997</v>
      </c>
      <c r="J41" s="41"/>
    </row>
    <row r="42" spans="1:11" ht="15.75" customHeight="1">
      <c r="A42" s="10"/>
      <c r="B42" s="30">
        <v>45367</v>
      </c>
      <c r="C42" s="31"/>
      <c r="D42" s="36"/>
      <c r="E42" s="33">
        <v>292495</v>
      </c>
      <c r="F42" s="35"/>
      <c r="G42" s="35">
        <f t="shared" si="0"/>
        <v>13935523.389999997</v>
      </c>
    </row>
    <row r="43" spans="1:11" ht="15.75" customHeight="1">
      <c r="A43" s="10"/>
      <c r="B43" s="30">
        <v>45368</v>
      </c>
      <c r="C43" s="31"/>
      <c r="D43" s="36"/>
      <c r="E43" s="33">
        <v>138810</v>
      </c>
      <c r="F43" s="35"/>
      <c r="G43" s="35">
        <f t="shared" si="0"/>
        <v>14074333.389999997</v>
      </c>
    </row>
    <row r="44" spans="1:11" ht="15.75" customHeight="1">
      <c r="A44" s="10"/>
      <c r="B44" s="30">
        <v>45369</v>
      </c>
      <c r="C44" s="31"/>
      <c r="D44" s="36"/>
      <c r="E44" s="33">
        <v>623750</v>
      </c>
      <c r="F44" s="35"/>
      <c r="G44" s="35">
        <f t="shared" si="0"/>
        <v>14698083.389999997</v>
      </c>
    </row>
    <row r="45" spans="1:11" ht="15.75" customHeight="1">
      <c r="A45" s="10"/>
      <c r="B45" s="30">
        <v>45370</v>
      </c>
      <c r="C45" s="31"/>
      <c r="D45" s="36"/>
      <c r="E45" s="33">
        <v>513815</v>
      </c>
      <c r="F45" s="35"/>
      <c r="G45" s="35">
        <f t="shared" si="0"/>
        <v>15211898.389999997</v>
      </c>
    </row>
    <row r="46" spans="1:11" ht="15.75" customHeight="1">
      <c r="A46" s="10"/>
      <c r="B46" s="30">
        <v>45370</v>
      </c>
      <c r="C46" s="31"/>
      <c r="D46" s="32" t="s">
        <v>36</v>
      </c>
      <c r="E46" s="33"/>
      <c r="F46" s="35">
        <v>50</v>
      </c>
      <c r="G46" s="35">
        <f t="shared" si="0"/>
        <v>15211848.389999997</v>
      </c>
    </row>
    <row r="47" spans="1:11" ht="15.75" customHeight="1">
      <c r="A47" s="10"/>
      <c r="B47" s="30">
        <v>45371</v>
      </c>
      <c r="C47" s="31"/>
      <c r="D47" s="36"/>
      <c r="E47" s="33">
        <v>577695</v>
      </c>
      <c r="F47" s="35"/>
      <c r="G47" s="35">
        <f t="shared" si="0"/>
        <v>15789543.389999997</v>
      </c>
    </row>
    <row r="48" spans="1:11" ht="15.75" customHeight="1">
      <c r="A48" s="10"/>
      <c r="B48" s="30">
        <v>45372</v>
      </c>
      <c r="C48" s="31"/>
      <c r="D48" s="36"/>
      <c r="E48" s="33">
        <v>514000</v>
      </c>
      <c r="F48" s="35"/>
      <c r="G48" s="35">
        <f t="shared" si="0"/>
        <v>16303543.389999997</v>
      </c>
    </row>
    <row r="49" spans="1:13" ht="15.75" customHeight="1">
      <c r="A49" s="10"/>
      <c r="B49" s="30">
        <v>45372</v>
      </c>
      <c r="C49" s="31" t="s">
        <v>57</v>
      </c>
      <c r="D49" s="32" t="s">
        <v>58</v>
      </c>
      <c r="E49" s="33"/>
      <c r="F49" s="35">
        <v>192500</v>
      </c>
      <c r="G49" s="35">
        <f t="shared" si="0"/>
        <v>16111043.389999997</v>
      </c>
    </row>
    <row r="50" spans="1:13" ht="15.75" customHeight="1">
      <c r="A50" s="10"/>
      <c r="B50" s="30">
        <v>45372</v>
      </c>
      <c r="C50" s="31" t="s">
        <v>59</v>
      </c>
      <c r="D50" s="32" t="s">
        <v>60</v>
      </c>
      <c r="E50" s="33"/>
      <c r="F50" s="35">
        <v>192500</v>
      </c>
      <c r="G50" s="35">
        <f t="shared" si="0"/>
        <v>15918543.389999997</v>
      </c>
    </row>
    <row r="51" spans="1:13" ht="15.75" customHeight="1">
      <c r="A51" s="10"/>
      <c r="B51" s="30">
        <v>45373</v>
      </c>
      <c r="C51" s="31"/>
      <c r="D51" s="32"/>
      <c r="E51" s="33">
        <v>445595</v>
      </c>
      <c r="F51" s="35"/>
      <c r="G51" s="35">
        <f t="shared" si="0"/>
        <v>16364138.389999997</v>
      </c>
    </row>
    <row r="52" spans="1:13" ht="15.75" customHeight="1">
      <c r="A52" s="10"/>
      <c r="B52" s="30">
        <v>45373</v>
      </c>
      <c r="C52" s="31"/>
      <c r="D52" s="32" t="s">
        <v>61</v>
      </c>
      <c r="E52" s="33"/>
      <c r="F52" s="35">
        <v>2000000</v>
      </c>
      <c r="G52" s="35">
        <f t="shared" si="0"/>
        <v>14364138.389999997</v>
      </c>
    </row>
    <row r="53" spans="1:13" ht="15.75" customHeight="1">
      <c r="A53" s="10"/>
      <c r="B53" s="30">
        <v>45374</v>
      </c>
      <c r="C53" s="31"/>
      <c r="D53" s="36"/>
      <c r="E53" s="33">
        <v>249215</v>
      </c>
      <c r="F53" s="35"/>
      <c r="G53" s="35">
        <f t="shared" si="0"/>
        <v>14613353.389999997</v>
      </c>
      <c r="M53" s="7"/>
    </row>
    <row r="54" spans="1:13" ht="15.75" customHeight="1">
      <c r="A54" s="10"/>
      <c r="B54" s="30">
        <v>45375</v>
      </c>
      <c r="C54" s="31"/>
      <c r="D54" s="36"/>
      <c r="E54" s="33">
        <v>112620</v>
      </c>
      <c r="F54" s="35"/>
      <c r="G54" s="35">
        <f t="shared" si="0"/>
        <v>14725973.389999997</v>
      </c>
    </row>
    <row r="55" spans="1:13" ht="15.75" customHeight="1">
      <c r="A55" s="10"/>
      <c r="B55" s="30">
        <v>45376</v>
      </c>
      <c r="C55" s="31"/>
      <c r="D55" s="36"/>
      <c r="E55" s="33">
        <v>444065</v>
      </c>
      <c r="F55" s="35"/>
      <c r="G55" s="35">
        <f t="shared" si="0"/>
        <v>15170038.389999997</v>
      </c>
      <c r="M55" s="41"/>
    </row>
    <row r="56" spans="1:13" ht="15.75" customHeight="1">
      <c r="A56" s="10"/>
      <c r="B56" s="30">
        <v>45377</v>
      </c>
      <c r="C56" s="31"/>
      <c r="D56" s="36"/>
      <c r="E56" s="33">
        <v>508880</v>
      </c>
      <c r="F56" s="35"/>
      <c r="G56" s="35">
        <f t="shared" si="0"/>
        <v>15678918.389999997</v>
      </c>
      <c r="K56" s="7"/>
    </row>
    <row r="57" spans="1:13" ht="15.75" customHeight="1">
      <c r="A57" s="10"/>
      <c r="B57" s="30">
        <v>45378</v>
      </c>
      <c r="C57" s="31"/>
      <c r="D57" s="32"/>
      <c r="E57" s="33">
        <v>423195</v>
      </c>
      <c r="F57" s="35"/>
      <c r="G57" s="35">
        <f t="shared" si="0"/>
        <v>16102113.389999997</v>
      </c>
      <c r="M57" s="7"/>
    </row>
    <row r="58" spans="1:13" ht="15.75" customHeight="1">
      <c r="A58" s="10"/>
      <c r="B58" s="30">
        <v>45379</v>
      </c>
      <c r="C58" s="31"/>
      <c r="D58" s="32"/>
      <c r="E58" s="33">
        <v>220850</v>
      </c>
      <c r="F58" s="35"/>
      <c r="G58" s="35">
        <f t="shared" si="0"/>
        <v>16322963.389999997</v>
      </c>
    </row>
    <row r="59" spans="1:13" ht="15.75" customHeight="1">
      <c r="A59" s="10"/>
      <c r="B59" s="30">
        <v>45379</v>
      </c>
      <c r="C59" s="31"/>
      <c r="D59" s="32" t="s">
        <v>36</v>
      </c>
      <c r="E59" s="33"/>
      <c r="F59" s="35">
        <v>100</v>
      </c>
      <c r="G59" s="35">
        <f t="shared" si="0"/>
        <v>16322863.389999997</v>
      </c>
      <c r="M59" s="41"/>
    </row>
    <row r="60" spans="1:13" ht="15.75" customHeight="1">
      <c r="A60" s="10"/>
      <c r="B60" s="30">
        <v>45380</v>
      </c>
      <c r="C60" s="31"/>
      <c r="D60" s="32"/>
      <c r="E60" s="33">
        <v>45230</v>
      </c>
      <c r="F60" s="35"/>
      <c r="G60" s="35">
        <f t="shared" si="0"/>
        <v>16368093.389999997</v>
      </c>
      <c r="K60" s="41"/>
    </row>
    <row r="61" spans="1:13" ht="15.75" customHeight="1">
      <c r="A61" s="10"/>
      <c r="B61" s="30">
        <v>45381</v>
      </c>
      <c r="C61" s="31"/>
      <c r="D61" s="36"/>
      <c r="E61" s="33">
        <v>63960</v>
      </c>
      <c r="F61" s="35"/>
      <c r="G61" s="35">
        <f t="shared" si="0"/>
        <v>16432053.389999997</v>
      </c>
      <c r="K61" s="41"/>
    </row>
    <row r="62" spans="1:13" ht="15.75" customHeight="1">
      <c r="A62" s="10"/>
      <c r="B62" s="30">
        <v>45382</v>
      </c>
      <c r="C62" s="31"/>
      <c r="D62" s="36"/>
      <c r="E62" s="33">
        <v>87025</v>
      </c>
      <c r="F62" s="35"/>
      <c r="G62" s="35">
        <f t="shared" si="0"/>
        <v>16519078.389999997</v>
      </c>
      <c r="J62" s="41"/>
    </row>
    <row r="63" spans="1:13" ht="15.75" customHeight="1" thickBot="1">
      <c r="A63" s="10"/>
      <c r="B63" s="98"/>
      <c r="C63" s="47"/>
      <c r="D63" s="47"/>
      <c r="E63" s="48">
        <f>SUM(E13:E62)</f>
        <v>12221870</v>
      </c>
      <c r="F63" s="48">
        <f>SUM(F14:F62)</f>
        <v>23952433</v>
      </c>
      <c r="G63" s="49"/>
    </row>
    <row r="64" spans="1:13" ht="15.75" customHeight="1">
      <c r="A64" s="10"/>
      <c r="B64" s="50"/>
      <c r="C64" s="51"/>
      <c r="D64" s="52"/>
      <c r="E64" s="53"/>
      <c r="F64" s="54"/>
      <c r="G64" s="54"/>
    </row>
    <row r="65" spans="1:11" ht="15.75" customHeight="1">
      <c r="A65" s="10"/>
      <c r="B65" s="50"/>
      <c r="C65" s="51"/>
      <c r="D65" s="51"/>
      <c r="E65" s="53"/>
      <c r="F65" s="54"/>
      <c r="G65" s="54"/>
    </row>
    <row r="66" spans="1:11" ht="15.75" customHeight="1">
      <c r="A66" s="10"/>
      <c r="B66" s="55"/>
      <c r="C66" s="56"/>
      <c r="D66" s="57"/>
      <c r="E66" s="58"/>
      <c r="F66" s="59"/>
      <c r="G66" s="60"/>
    </row>
    <row r="67" spans="1:11" ht="15.75" customHeight="1">
      <c r="A67" s="10"/>
      <c r="B67" s="155" t="s">
        <v>15</v>
      </c>
      <c r="C67" s="155"/>
      <c r="D67" s="148" t="s">
        <v>16</v>
      </c>
      <c r="E67" s="148"/>
      <c r="F67" s="61" t="s">
        <v>17</v>
      </c>
      <c r="G67" s="61"/>
      <c r="K67" s="41"/>
    </row>
    <row r="68" spans="1:11" ht="15.75" customHeight="1">
      <c r="A68" s="10"/>
      <c r="B68" s="147" t="s">
        <v>18</v>
      </c>
      <c r="C68" s="147"/>
      <c r="D68" s="148" t="s">
        <v>19</v>
      </c>
      <c r="E68" s="148"/>
      <c r="F68" s="9" t="s">
        <v>20</v>
      </c>
      <c r="G68" s="9"/>
    </row>
    <row r="69" spans="1:11" ht="15.75" customHeight="1">
      <c r="A69" s="10"/>
      <c r="B69" s="149" t="s">
        <v>21</v>
      </c>
      <c r="C69" s="149"/>
      <c r="D69" s="150" t="s">
        <v>22</v>
      </c>
      <c r="E69" s="150"/>
      <c r="F69" s="62" t="s">
        <v>23</v>
      </c>
      <c r="G69" s="62"/>
    </row>
    <row r="70" spans="1:11" ht="15.75" customHeight="1">
      <c r="A70" s="10"/>
      <c r="G70" s="41"/>
    </row>
    <row r="71" spans="1:11" ht="15.75" customHeight="1">
      <c r="A71" s="10"/>
    </row>
    <row r="72" spans="1:11" ht="15.75" customHeight="1">
      <c r="A72" s="10"/>
    </row>
    <row r="73" spans="1:11" ht="15.75" customHeight="1">
      <c r="A73" s="10"/>
    </row>
    <row r="74" spans="1:11" ht="15.75" customHeight="1">
      <c r="A74" s="10"/>
    </row>
    <row r="75" spans="1:11" ht="15.75" customHeight="1">
      <c r="A75" s="10"/>
    </row>
    <row r="76" spans="1:11" ht="15.75" customHeight="1">
      <c r="A76" s="10"/>
      <c r="G76" s="41"/>
    </row>
    <row r="77" spans="1:11" ht="15.75" customHeight="1">
      <c r="A77" s="10"/>
    </row>
    <row r="78" spans="1:11" ht="15.75" customHeight="1">
      <c r="A78" s="10"/>
    </row>
    <row r="79" spans="1:11" ht="15.75" customHeight="1">
      <c r="A79" s="10"/>
    </row>
    <row r="80" spans="1:11" ht="15.75" customHeight="1">
      <c r="A80" s="10"/>
    </row>
    <row r="81" spans="1:13" ht="15.75" customHeight="1">
      <c r="A81" s="10"/>
    </row>
    <row r="82" spans="1:13" ht="15.75" customHeight="1">
      <c r="A82" s="10"/>
    </row>
    <row r="83" spans="1:13" ht="15.75" customHeight="1">
      <c r="A83" s="10"/>
    </row>
    <row r="84" spans="1:13" ht="15.75" customHeight="1">
      <c r="A84" s="10"/>
    </row>
    <row r="85" spans="1:13" ht="15.75" customHeight="1">
      <c r="A85" s="10"/>
    </row>
    <row r="86" spans="1:13" ht="15.75" customHeight="1">
      <c r="A86" s="10"/>
    </row>
    <row r="87" spans="1:13" ht="15.75" customHeight="1">
      <c r="A87" s="10"/>
    </row>
    <row r="88" spans="1:13" ht="15.75" customHeight="1">
      <c r="A88" s="10"/>
    </row>
    <row r="89" spans="1:13" ht="15.75" customHeight="1">
      <c r="A89" s="10"/>
    </row>
    <row r="90" spans="1:13" ht="15.75" customHeight="1">
      <c r="A90" s="10"/>
      <c r="M90" s="6"/>
    </row>
    <row r="91" spans="1:13" ht="15.75" customHeight="1">
      <c r="A91" s="10"/>
      <c r="M91" s="64"/>
    </row>
    <row r="92" spans="1:13" ht="15.75" customHeight="1">
      <c r="A92" s="10"/>
      <c r="M92" s="64"/>
    </row>
    <row r="93" spans="1:13" ht="15.75" customHeight="1">
      <c r="A93" s="10"/>
      <c r="M93" s="64"/>
    </row>
    <row r="94" spans="1:13" ht="15.75" customHeight="1">
      <c r="A94" s="10"/>
    </row>
    <row r="95" spans="1:13" ht="15.75" customHeight="1">
      <c r="A95" s="10"/>
      <c r="M95" s="41"/>
    </row>
    <row r="96" spans="1:13" ht="15.75" customHeight="1">
      <c r="A96" s="10"/>
    </row>
    <row r="97" spans="1:11" ht="15.75" customHeight="1">
      <c r="A97" s="10"/>
    </row>
    <row r="98" spans="1:11" ht="15.75" customHeight="1">
      <c r="A98" s="10"/>
    </row>
    <row r="99" spans="1:11" ht="15.75" customHeight="1">
      <c r="A99" s="10"/>
      <c r="K99" s="41"/>
    </row>
    <row r="100" spans="1:11" ht="15.75" customHeight="1">
      <c r="A100" s="10"/>
      <c r="K100" s="41"/>
    </row>
    <row r="101" spans="1:11" ht="15.75" customHeight="1">
      <c r="A101" s="10"/>
    </row>
    <row r="102" spans="1:11" ht="15.75" customHeight="1">
      <c r="A102" s="10"/>
    </row>
    <row r="103" spans="1:11" ht="15.75" customHeight="1">
      <c r="A103" s="10"/>
    </row>
    <row r="104" spans="1:11" ht="15.75" customHeight="1">
      <c r="A104" s="10"/>
    </row>
    <row r="105" spans="1:11" ht="15.75" customHeight="1">
      <c r="A105" s="10"/>
    </row>
    <row r="106" spans="1:11" ht="15.75" customHeight="1">
      <c r="A106" s="10"/>
    </row>
    <row r="107" spans="1:11" ht="15.75" customHeight="1">
      <c r="A107" s="10"/>
    </row>
    <row r="108" spans="1:11" ht="15.75" customHeight="1">
      <c r="A108" s="10"/>
    </row>
    <row r="109" spans="1:11" ht="15.75" customHeight="1">
      <c r="A109" s="10"/>
    </row>
    <row r="110" spans="1:11" ht="15.75" customHeight="1">
      <c r="A110" s="10"/>
    </row>
    <row r="111" spans="1:11" ht="15.75" customHeight="1">
      <c r="A111" s="10"/>
    </row>
    <row r="112" spans="1:11" ht="15.75" customHeight="1">
      <c r="A112" s="10"/>
    </row>
    <row r="113" spans="1:1" ht="15.75" customHeight="1">
      <c r="A113" s="10"/>
    </row>
    <row r="114" spans="1:1" ht="15.75" customHeight="1">
      <c r="A114" s="10"/>
    </row>
    <row r="115" spans="1:1" ht="15.75" customHeight="1">
      <c r="A115" s="10"/>
    </row>
    <row r="116" spans="1:1" ht="15.75" customHeight="1">
      <c r="A116" s="10"/>
    </row>
    <row r="117" spans="1:1" ht="15.75" customHeight="1">
      <c r="A117" s="10"/>
    </row>
    <row r="118" spans="1:1" ht="15.75" customHeight="1">
      <c r="A118" s="10"/>
    </row>
    <row r="119" spans="1:1" ht="15.75" customHeight="1">
      <c r="A119" s="10"/>
    </row>
    <row r="120" spans="1:1" ht="15.75" customHeight="1">
      <c r="A120" s="10"/>
    </row>
    <row r="121" spans="1:1" ht="15.75" customHeight="1">
      <c r="A121" s="10"/>
    </row>
    <row r="122" spans="1:1" ht="15.75" customHeight="1">
      <c r="A122" s="10"/>
    </row>
    <row r="123" spans="1:1" ht="15.75" customHeight="1">
      <c r="A123" s="10"/>
    </row>
    <row r="124" spans="1:1" ht="15.75" customHeight="1">
      <c r="A124" s="10"/>
    </row>
    <row r="125" spans="1:1" ht="15.75" customHeight="1">
      <c r="A125" s="10"/>
    </row>
    <row r="126" spans="1:1" ht="15.75" customHeight="1">
      <c r="A126" s="10"/>
    </row>
    <row r="127" spans="1:1" ht="15.75" customHeight="1">
      <c r="A127" s="10"/>
    </row>
    <row r="128" spans="1:1" ht="15.75" customHeight="1">
      <c r="A128" s="10"/>
    </row>
    <row r="129" spans="1:13" ht="15.75" customHeight="1">
      <c r="A129" s="10"/>
    </row>
    <row r="130" spans="1:13" ht="15.75" customHeight="1">
      <c r="A130" s="10"/>
    </row>
    <row r="131" spans="1:13" ht="15.75" customHeight="1">
      <c r="A131" s="10"/>
    </row>
    <row r="132" spans="1:13" ht="15.75" customHeight="1">
      <c r="A132" s="10"/>
    </row>
    <row r="133" spans="1:13" ht="15.75" customHeight="1">
      <c r="A133" s="10"/>
    </row>
    <row r="134" spans="1:13" ht="15.75" customHeight="1">
      <c r="A134" s="10"/>
    </row>
    <row r="135" spans="1:13" ht="15.75" customHeight="1">
      <c r="A135" s="10"/>
    </row>
    <row r="136" spans="1:13" ht="15.75" customHeight="1">
      <c r="A136" s="10"/>
      <c r="L136" s="64"/>
    </row>
    <row r="137" spans="1:13" ht="15.75" customHeight="1">
      <c r="A137" s="10"/>
      <c r="L137" s="64"/>
    </row>
    <row r="138" spans="1:13" ht="15.75" customHeight="1">
      <c r="A138" s="10"/>
      <c r="L138" s="64"/>
    </row>
    <row r="139" spans="1:13" ht="15.75" customHeight="1">
      <c r="A139" s="10"/>
    </row>
    <row r="140" spans="1:13" ht="15.75" customHeight="1">
      <c r="A140" s="10"/>
    </row>
    <row r="141" spans="1:13" ht="15.75" customHeight="1">
      <c r="A141" s="10"/>
      <c r="M141" s="41"/>
    </row>
    <row r="142" spans="1:13" ht="15.75" customHeight="1">
      <c r="A142" s="10"/>
    </row>
    <row r="143" spans="1:13" ht="15.75" customHeight="1">
      <c r="A143" s="10"/>
    </row>
    <row r="144" spans="1:13" ht="15.75" customHeight="1">
      <c r="A144" s="10"/>
    </row>
    <row r="145" spans="1:8" ht="15.75" customHeight="1">
      <c r="A145" s="10"/>
    </row>
    <row r="146" spans="1:8" ht="15.75" customHeight="1">
      <c r="A146" s="10"/>
    </row>
    <row r="147" spans="1:8" ht="15.75" customHeight="1">
      <c r="A147" s="10"/>
    </row>
    <row r="148" spans="1:8" ht="15.75" customHeight="1">
      <c r="A148" s="10"/>
    </row>
    <row r="149" spans="1:8" ht="15.75" customHeight="1">
      <c r="A149" s="10"/>
    </row>
    <row r="150" spans="1:8" ht="21" customHeight="1">
      <c r="A150" s="10"/>
    </row>
    <row r="151" spans="1:8" ht="21" customHeight="1">
      <c r="A151" s="10"/>
    </row>
    <row r="152" spans="1:8" ht="21" customHeight="1">
      <c r="A152" s="10"/>
      <c r="H152" s="41"/>
    </row>
    <row r="153" spans="1:8" ht="15.75">
      <c r="A153" s="11"/>
      <c r="H153" s="41"/>
    </row>
    <row r="154" spans="1:8">
      <c r="H154" s="41"/>
    </row>
    <row r="157" spans="1:8" ht="15.75">
      <c r="A157" s="10"/>
    </row>
  </sheetData>
  <mergeCells count="10">
    <mergeCell ref="B68:C68"/>
    <mergeCell ref="D68:E68"/>
    <mergeCell ref="B69:C69"/>
    <mergeCell ref="D69:E69"/>
    <mergeCell ref="B5:G5"/>
    <mergeCell ref="B6:G6"/>
    <mergeCell ref="B7:G7"/>
    <mergeCell ref="B9:G9"/>
    <mergeCell ref="B67:C67"/>
    <mergeCell ref="D67:E67"/>
  </mergeCells>
  <pageMargins left="0.7" right="0.7" top="0.75" bottom="0.75" header="0.3" footer="0.3"/>
  <pageSetup scale="62" fitToWidth="0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B6F27-EB3D-4761-928D-DDEC6B7323C9}">
  <sheetPr>
    <pageSetUpPr fitToPage="1"/>
  </sheetPr>
  <dimension ref="A2:L94"/>
  <sheetViews>
    <sheetView topLeftCell="A31" workbookViewId="0">
      <selection activeCell="H59" sqref="H59"/>
    </sheetView>
  </sheetViews>
  <sheetFormatPr baseColWidth="10" defaultRowHeight="15"/>
  <cols>
    <col min="1" max="1" width="3.140625" customWidth="1"/>
    <col min="2" max="2" width="10.85546875" style="1" customWidth="1"/>
    <col min="3" max="3" width="9.7109375" style="1" customWidth="1"/>
    <col min="4" max="4" width="38.7109375" style="1" customWidth="1"/>
    <col min="5" max="5" width="13.7109375" style="63" customWidth="1"/>
    <col min="6" max="6" width="14.42578125" style="63" customWidth="1"/>
    <col min="7" max="7" width="17.28515625" customWidth="1"/>
    <col min="8" max="8" width="8" customWidth="1"/>
    <col min="9" max="9" width="13.42578125" customWidth="1"/>
    <col min="10" max="10" width="14.140625" style="63" bestFit="1" customWidth="1"/>
    <col min="11" max="11" width="16.42578125" style="7" customWidth="1"/>
    <col min="12" max="12" width="13.140625" style="7" bestFit="1" customWidth="1"/>
    <col min="13" max="13" width="17.5703125" customWidth="1"/>
  </cols>
  <sheetData>
    <row r="2" spans="1:12">
      <c r="B2" s="2"/>
      <c r="C2" s="2"/>
      <c r="D2" s="2"/>
      <c r="E2" s="4"/>
      <c r="F2" s="4"/>
      <c r="G2" s="5"/>
    </row>
    <row r="3" spans="1:12">
      <c r="B3" s="2"/>
      <c r="C3" s="2"/>
      <c r="E3" s="4"/>
      <c r="F3" s="4"/>
      <c r="G3" s="5"/>
    </row>
    <row r="4" spans="1:12">
      <c r="B4" s="2"/>
      <c r="C4" s="2"/>
      <c r="D4" s="2"/>
      <c r="E4" s="4"/>
      <c r="F4" s="4"/>
      <c r="G4" s="5"/>
    </row>
    <row r="5" spans="1:12">
      <c r="B5" s="2"/>
      <c r="C5" s="2"/>
      <c r="D5" s="2"/>
      <c r="E5" s="4"/>
      <c r="F5" s="4"/>
      <c r="G5" s="5"/>
    </row>
    <row r="6" spans="1:12" ht="18.75">
      <c r="B6" s="151"/>
      <c r="C6" s="151"/>
      <c r="D6" s="151"/>
      <c r="E6" s="151"/>
      <c r="F6" s="151"/>
      <c r="G6" s="151"/>
    </row>
    <row r="7" spans="1:12" ht="18.75">
      <c r="B7" s="151" t="s">
        <v>0</v>
      </c>
      <c r="C7" s="151"/>
      <c r="D7" s="151"/>
      <c r="E7" s="151"/>
      <c r="F7" s="151"/>
      <c r="G7" s="151"/>
    </row>
    <row r="8" spans="1:12" ht="18.75">
      <c r="B8" s="151" t="s">
        <v>62</v>
      </c>
      <c r="C8" s="151"/>
      <c r="D8" s="151"/>
      <c r="E8" s="151"/>
      <c r="F8" s="151"/>
      <c r="G8" s="151"/>
    </row>
    <row r="9" spans="1:12" ht="11.25" customHeight="1" thickBot="1">
      <c r="A9" s="10"/>
      <c r="B9" s="11"/>
      <c r="C9" s="11"/>
      <c r="D9" s="11"/>
      <c r="E9" s="13"/>
      <c r="F9" s="13"/>
      <c r="G9" s="14"/>
    </row>
    <row r="10" spans="1:12" ht="16.5">
      <c r="A10" s="10"/>
      <c r="B10" s="159" t="s">
        <v>24</v>
      </c>
      <c r="C10" s="160"/>
      <c r="D10" s="160"/>
      <c r="E10" s="160"/>
      <c r="F10" s="160"/>
      <c r="G10" s="161"/>
    </row>
    <row r="11" spans="1:12" ht="15.75" customHeight="1">
      <c r="A11" s="10"/>
      <c r="B11" s="99"/>
      <c r="C11" s="65"/>
      <c r="D11" s="22"/>
      <c r="E11" s="66"/>
      <c r="F11" s="67"/>
      <c r="G11" s="100" t="s">
        <v>3</v>
      </c>
    </row>
    <row r="12" spans="1:12" ht="15.75">
      <c r="A12" s="10"/>
      <c r="B12" s="99" t="s">
        <v>4</v>
      </c>
      <c r="C12" s="69" t="s">
        <v>25</v>
      </c>
      <c r="D12" s="22" t="s">
        <v>6</v>
      </c>
      <c r="E12" s="23" t="s">
        <v>7</v>
      </c>
      <c r="F12" s="23" t="s">
        <v>8</v>
      </c>
      <c r="G12" s="101" t="s">
        <v>9</v>
      </c>
    </row>
    <row r="13" spans="1:12" ht="16.5" customHeight="1">
      <c r="A13" s="10"/>
      <c r="B13" s="102"/>
      <c r="C13" s="25"/>
      <c r="D13" s="26" t="s">
        <v>3</v>
      </c>
      <c r="E13" s="27"/>
      <c r="F13" s="28"/>
      <c r="G13" s="103">
        <f>+[2]FIMOVIT!$G$44</f>
        <v>15454330.5</v>
      </c>
      <c r="K13" s="63"/>
      <c r="L13" s="63"/>
    </row>
    <row r="14" spans="1:12" ht="16.5" customHeight="1">
      <c r="A14" s="10"/>
      <c r="B14" s="43">
        <v>45352</v>
      </c>
      <c r="C14" s="72"/>
      <c r="D14" s="72"/>
      <c r="E14" s="73">
        <v>307090</v>
      </c>
      <c r="F14" s="74"/>
      <c r="G14" s="104">
        <f>+G13+E14-F14</f>
        <v>15761420.5</v>
      </c>
      <c r="I14" s="75"/>
      <c r="K14" s="63"/>
      <c r="L14" s="63"/>
    </row>
    <row r="15" spans="1:12" ht="16.5" customHeight="1">
      <c r="A15" s="10"/>
      <c r="B15" s="43">
        <v>45353</v>
      </c>
      <c r="C15" s="72"/>
      <c r="D15" s="72"/>
      <c r="E15" s="73">
        <v>167145</v>
      </c>
      <c r="F15" s="74"/>
      <c r="G15" s="104">
        <f t="shared" ref="G15:G47" si="0">+G14+E15-F15</f>
        <v>15928565.5</v>
      </c>
      <c r="I15" s="75"/>
      <c r="K15" s="63"/>
      <c r="L15" s="63"/>
    </row>
    <row r="16" spans="1:12" ht="15.75" customHeight="1">
      <c r="A16" s="10"/>
      <c r="B16" s="43">
        <v>45354</v>
      </c>
      <c r="C16" s="72"/>
      <c r="D16" s="72"/>
      <c r="E16" s="73">
        <v>94365</v>
      </c>
      <c r="F16" s="74"/>
      <c r="G16" s="104">
        <f t="shared" si="0"/>
        <v>16022930.5</v>
      </c>
      <c r="I16" s="75"/>
      <c r="K16" s="63"/>
      <c r="L16" s="63"/>
    </row>
    <row r="17" spans="1:12" ht="15.75">
      <c r="A17" s="10"/>
      <c r="B17" s="43">
        <v>45355</v>
      </c>
      <c r="C17" s="72"/>
      <c r="D17" s="72"/>
      <c r="E17" s="73">
        <v>325325</v>
      </c>
      <c r="F17" s="74"/>
      <c r="G17" s="104">
        <f t="shared" si="0"/>
        <v>16348255.5</v>
      </c>
      <c r="I17" s="75"/>
      <c r="L17" s="63"/>
    </row>
    <row r="18" spans="1:12" ht="15.75">
      <c r="A18" s="10"/>
      <c r="B18" s="43">
        <v>45356</v>
      </c>
      <c r="C18" s="72"/>
      <c r="D18" s="72"/>
      <c r="E18" s="73">
        <v>324960</v>
      </c>
      <c r="F18" s="74"/>
      <c r="G18" s="104">
        <f t="shared" si="0"/>
        <v>16673215.5</v>
      </c>
      <c r="I18" s="75"/>
      <c r="L18" s="63"/>
    </row>
    <row r="19" spans="1:12" ht="15.75">
      <c r="A19" s="10"/>
      <c r="B19" s="43">
        <v>45357</v>
      </c>
      <c r="C19" s="72"/>
      <c r="D19" s="72"/>
      <c r="E19" s="73">
        <v>332775</v>
      </c>
      <c r="F19" s="74"/>
      <c r="G19" s="104">
        <f t="shared" si="0"/>
        <v>17005990.5</v>
      </c>
      <c r="I19" s="75"/>
      <c r="L19" s="63"/>
    </row>
    <row r="20" spans="1:12" ht="15.75">
      <c r="A20" s="10"/>
      <c r="B20" s="43">
        <v>45358</v>
      </c>
      <c r="C20" s="72"/>
      <c r="D20" s="76"/>
      <c r="E20" s="73">
        <v>322940</v>
      </c>
      <c r="F20" s="73"/>
      <c r="G20" s="104">
        <f t="shared" si="0"/>
        <v>17328930.5</v>
      </c>
    </row>
    <row r="21" spans="1:12" ht="15.75">
      <c r="A21" s="10"/>
      <c r="B21" s="30">
        <v>45358</v>
      </c>
      <c r="C21" s="31" t="s">
        <v>63</v>
      </c>
      <c r="D21" s="32" t="s">
        <v>64</v>
      </c>
      <c r="E21" s="33"/>
      <c r="F21" s="33">
        <v>8054125.8499999996</v>
      </c>
      <c r="G21" s="104">
        <f t="shared" si="0"/>
        <v>9274804.6500000004</v>
      </c>
      <c r="I21" s="75"/>
      <c r="L21" s="63"/>
    </row>
    <row r="22" spans="1:12" ht="15.75">
      <c r="A22" s="10"/>
      <c r="B22" s="43">
        <v>45359</v>
      </c>
      <c r="C22" s="72"/>
      <c r="D22" s="72"/>
      <c r="E22" s="73">
        <v>328545</v>
      </c>
      <c r="F22" s="74"/>
      <c r="G22" s="104">
        <f t="shared" si="0"/>
        <v>9603349.6500000004</v>
      </c>
    </row>
    <row r="23" spans="1:12" ht="15.75">
      <c r="A23" s="10"/>
      <c r="B23" s="43">
        <v>45360</v>
      </c>
      <c r="C23" s="72"/>
      <c r="D23" s="72"/>
      <c r="E23" s="73">
        <v>165720</v>
      </c>
      <c r="F23" s="74"/>
      <c r="G23" s="104">
        <f t="shared" si="0"/>
        <v>9769069.6500000004</v>
      </c>
    </row>
    <row r="24" spans="1:12" ht="15.75">
      <c r="A24" s="10"/>
      <c r="B24" s="43">
        <v>45361</v>
      </c>
      <c r="C24" s="72"/>
      <c r="D24" s="72"/>
      <c r="E24" s="73">
        <v>93240</v>
      </c>
      <c r="F24" s="74"/>
      <c r="G24" s="104">
        <f t="shared" si="0"/>
        <v>9862309.6500000004</v>
      </c>
      <c r="I24" s="75"/>
      <c r="K24" s="63"/>
      <c r="L24" s="63"/>
    </row>
    <row r="25" spans="1:12" ht="15.75">
      <c r="A25" s="10"/>
      <c r="B25" s="43">
        <v>45362</v>
      </c>
      <c r="C25" s="72"/>
      <c r="D25" s="72"/>
      <c r="E25" s="73">
        <v>342210</v>
      </c>
      <c r="F25" s="74"/>
      <c r="G25" s="104">
        <f t="shared" si="0"/>
        <v>10204519.65</v>
      </c>
      <c r="I25" s="75"/>
      <c r="K25" s="63"/>
      <c r="L25" s="63"/>
    </row>
    <row r="26" spans="1:12" ht="15.75">
      <c r="A26" s="10"/>
      <c r="B26" s="43">
        <v>45363</v>
      </c>
      <c r="C26" s="72"/>
      <c r="D26" s="72"/>
      <c r="E26" s="73">
        <v>331580</v>
      </c>
      <c r="F26" s="74"/>
      <c r="G26" s="104">
        <f t="shared" si="0"/>
        <v>10536099.65</v>
      </c>
      <c r="I26" s="75"/>
      <c r="K26" s="63"/>
      <c r="L26" s="63"/>
    </row>
    <row r="27" spans="1:12" ht="15.75">
      <c r="A27" s="10"/>
      <c r="B27" s="43">
        <v>45364</v>
      </c>
      <c r="C27" s="72"/>
      <c r="D27" s="72"/>
      <c r="E27" s="73">
        <v>323415</v>
      </c>
      <c r="F27" s="74"/>
      <c r="G27" s="104">
        <f t="shared" si="0"/>
        <v>10859514.65</v>
      </c>
      <c r="I27" s="75"/>
      <c r="K27" s="63"/>
      <c r="L27" s="63"/>
    </row>
    <row r="28" spans="1:12" ht="15.75">
      <c r="A28" s="10"/>
      <c r="B28" s="43">
        <v>45365</v>
      </c>
      <c r="C28" s="72"/>
      <c r="D28" s="72"/>
      <c r="E28" s="73">
        <v>308775</v>
      </c>
      <c r="F28" s="74"/>
      <c r="G28" s="104">
        <f t="shared" si="0"/>
        <v>11168289.65</v>
      </c>
      <c r="I28" s="75"/>
      <c r="K28" s="63"/>
      <c r="L28" s="63"/>
    </row>
    <row r="29" spans="1:12" ht="15.75">
      <c r="A29" s="10"/>
      <c r="B29" s="43">
        <v>45366</v>
      </c>
      <c r="C29" s="72"/>
      <c r="D29" s="72"/>
      <c r="E29" s="73">
        <v>320085</v>
      </c>
      <c r="F29" s="73"/>
      <c r="G29" s="104">
        <f t="shared" si="0"/>
        <v>11488374.65</v>
      </c>
    </row>
    <row r="30" spans="1:12" ht="15.75">
      <c r="A30" s="10"/>
      <c r="B30" s="43">
        <v>45367</v>
      </c>
      <c r="C30" s="72"/>
      <c r="D30" s="72"/>
      <c r="E30" s="73">
        <v>188565</v>
      </c>
      <c r="F30" s="74"/>
      <c r="G30" s="104">
        <f t="shared" si="0"/>
        <v>11676939.65</v>
      </c>
      <c r="I30" s="75"/>
      <c r="K30" s="63"/>
      <c r="L30" s="63"/>
    </row>
    <row r="31" spans="1:12" ht="15.75">
      <c r="A31" s="10"/>
      <c r="B31" s="43">
        <v>45368</v>
      </c>
      <c r="C31" s="72"/>
      <c r="D31" s="72"/>
      <c r="E31" s="73">
        <v>97665</v>
      </c>
      <c r="F31" s="74"/>
      <c r="G31" s="104">
        <f t="shared" si="0"/>
        <v>11774604.65</v>
      </c>
      <c r="I31" s="75"/>
      <c r="K31" s="63"/>
      <c r="L31" s="63"/>
    </row>
    <row r="32" spans="1:12" ht="15.75">
      <c r="A32" s="10"/>
      <c r="B32" s="43">
        <v>45369</v>
      </c>
      <c r="C32" s="72"/>
      <c r="D32" s="72"/>
      <c r="E32" s="73">
        <v>303675</v>
      </c>
      <c r="F32" s="74"/>
      <c r="G32" s="104">
        <f t="shared" si="0"/>
        <v>12078279.65</v>
      </c>
      <c r="I32" s="75"/>
      <c r="K32" s="63"/>
      <c r="L32" s="63"/>
    </row>
    <row r="33" spans="1:12" ht="15.75">
      <c r="A33" s="10"/>
      <c r="B33" s="43">
        <v>45370</v>
      </c>
      <c r="C33" s="72"/>
      <c r="D33" s="72"/>
      <c r="E33" s="73">
        <v>308370</v>
      </c>
      <c r="F33" s="74"/>
      <c r="G33" s="104">
        <f t="shared" si="0"/>
        <v>12386649.65</v>
      </c>
    </row>
    <row r="34" spans="1:12" ht="15.75">
      <c r="A34" s="10"/>
      <c r="B34" s="43">
        <v>45371</v>
      </c>
      <c r="C34" s="72"/>
      <c r="D34" s="72"/>
      <c r="E34" s="73">
        <v>312915</v>
      </c>
      <c r="F34" s="74"/>
      <c r="G34" s="104">
        <f t="shared" si="0"/>
        <v>12699564.65</v>
      </c>
    </row>
    <row r="35" spans="1:12" ht="15.75">
      <c r="A35" s="10"/>
      <c r="B35" s="43">
        <v>45372</v>
      </c>
      <c r="C35" s="72"/>
      <c r="D35" s="72"/>
      <c r="E35" s="73">
        <v>280950</v>
      </c>
      <c r="F35" s="74"/>
      <c r="G35" s="104">
        <f t="shared" si="0"/>
        <v>12980514.65</v>
      </c>
      <c r="I35" s="75"/>
      <c r="K35" s="63"/>
      <c r="L35" s="63"/>
    </row>
    <row r="36" spans="1:12" ht="15.75">
      <c r="A36" s="10"/>
      <c r="B36" s="43">
        <v>45373</v>
      </c>
      <c r="C36" s="72"/>
      <c r="D36" s="72"/>
      <c r="E36" s="73">
        <v>273060</v>
      </c>
      <c r="F36" s="73"/>
      <c r="G36" s="104">
        <f t="shared" si="0"/>
        <v>13253574.65</v>
      </c>
      <c r="I36" s="75"/>
      <c r="K36" s="63"/>
      <c r="L36" s="63"/>
    </row>
    <row r="37" spans="1:12" ht="15.75">
      <c r="A37" s="10"/>
      <c r="B37" s="43">
        <v>45374</v>
      </c>
      <c r="C37" s="72"/>
      <c r="D37" s="72"/>
      <c r="E37" s="73">
        <v>170175</v>
      </c>
      <c r="F37" s="73"/>
      <c r="G37" s="104">
        <f t="shared" si="0"/>
        <v>13423749.65</v>
      </c>
      <c r="I37" s="75"/>
      <c r="K37" s="63"/>
      <c r="L37" s="63"/>
    </row>
    <row r="38" spans="1:12" ht="15.75">
      <c r="A38" s="10"/>
      <c r="B38" s="43">
        <v>45375</v>
      </c>
      <c r="C38" s="72"/>
      <c r="D38" s="72"/>
      <c r="E38" s="73">
        <v>87615</v>
      </c>
      <c r="F38" s="73"/>
      <c r="G38" s="104">
        <f t="shared" si="0"/>
        <v>13511364.65</v>
      </c>
      <c r="I38" s="75"/>
      <c r="K38" s="63"/>
      <c r="L38" s="63"/>
    </row>
    <row r="39" spans="1:12" ht="15.75">
      <c r="A39" s="10"/>
      <c r="B39" s="43">
        <v>45376</v>
      </c>
      <c r="C39" s="72"/>
      <c r="D39" s="72"/>
      <c r="E39" s="73">
        <v>265725</v>
      </c>
      <c r="F39" s="73"/>
      <c r="G39" s="104">
        <f t="shared" si="0"/>
        <v>13777089.65</v>
      </c>
      <c r="I39" s="75"/>
      <c r="K39" s="63"/>
      <c r="L39" s="63"/>
    </row>
    <row r="40" spans="1:12" ht="15.75">
      <c r="A40" s="10"/>
      <c r="B40" s="43">
        <v>45377</v>
      </c>
      <c r="C40" s="72"/>
      <c r="D40" s="72"/>
      <c r="E40" s="73">
        <v>285135</v>
      </c>
      <c r="F40" s="73"/>
      <c r="G40" s="104">
        <f t="shared" si="0"/>
        <v>14062224.65</v>
      </c>
      <c r="I40" s="75"/>
      <c r="K40" s="63"/>
      <c r="L40" s="63"/>
    </row>
    <row r="41" spans="1:12" ht="15.75">
      <c r="A41" s="10"/>
      <c r="B41" s="30">
        <v>45377</v>
      </c>
      <c r="C41" s="31" t="s">
        <v>65</v>
      </c>
      <c r="D41" s="32" t="s">
        <v>66</v>
      </c>
      <c r="E41" s="33"/>
      <c r="F41" s="35">
        <v>2259861.9</v>
      </c>
      <c r="G41" s="104">
        <f t="shared" si="0"/>
        <v>11802362.75</v>
      </c>
      <c r="I41" s="75"/>
      <c r="K41" s="63"/>
      <c r="L41" s="63"/>
    </row>
    <row r="42" spans="1:12" ht="15.75">
      <c r="A42" s="10"/>
      <c r="B42" s="30">
        <v>45377</v>
      </c>
      <c r="C42" s="31" t="s">
        <v>67</v>
      </c>
      <c r="D42" s="32" t="s">
        <v>68</v>
      </c>
      <c r="E42" s="33"/>
      <c r="F42" s="35">
        <v>2112347</v>
      </c>
      <c r="G42" s="104">
        <f t="shared" si="0"/>
        <v>9690015.75</v>
      </c>
      <c r="I42" s="75"/>
      <c r="K42" s="63"/>
      <c r="L42" s="63"/>
    </row>
    <row r="43" spans="1:12" ht="15" customHeight="1">
      <c r="A43" s="10"/>
      <c r="B43" s="43">
        <v>45378</v>
      </c>
      <c r="C43" s="72"/>
      <c r="D43" s="72"/>
      <c r="E43" s="73">
        <v>271350</v>
      </c>
      <c r="F43" s="73"/>
      <c r="G43" s="104">
        <f t="shared" si="0"/>
        <v>9961365.75</v>
      </c>
      <c r="I43" s="75"/>
      <c r="K43" s="63"/>
      <c r="L43" s="63"/>
    </row>
    <row r="44" spans="1:12" ht="15" customHeight="1">
      <c r="A44" s="10"/>
      <c r="B44" s="43">
        <v>45379</v>
      </c>
      <c r="C44" s="72"/>
      <c r="D44" s="72"/>
      <c r="E44" s="73">
        <v>128565</v>
      </c>
      <c r="F44" s="73"/>
      <c r="G44" s="104">
        <f t="shared" si="0"/>
        <v>10089930.75</v>
      </c>
      <c r="I44" s="75"/>
      <c r="K44" s="63"/>
      <c r="L44" s="63"/>
    </row>
    <row r="45" spans="1:12" ht="15.75">
      <c r="A45" s="10"/>
      <c r="B45" s="43">
        <v>45380</v>
      </c>
      <c r="C45" s="72"/>
      <c r="D45" s="72"/>
      <c r="E45" s="73">
        <v>31005</v>
      </c>
      <c r="F45" s="73"/>
      <c r="G45" s="104">
        <f t="shared" si="0"/>
        <v>10120935.75</v>
      </c>
      <c r="I45" s="75"/>
      <c r="K45" s="63"/>
      <c r="L45" s="63"/>
    </row>
    <row r="46" spans="1:12" ht="15.75">
      <c r="A46" s="10"/>
      <c r="B46" s="43">
        <v>45381</v>
      </c>
      <c r="C46" s="72"/>
      <c r="D46" s="72"/>
      <c r="E46" s="73">
        <v>47925</v>
      </c>
      <c r="F46" s="73"/>
      <c r="G46" s="104">
        <f t="shared" si="0"/>
        <v>10168860.75</v>
      </c>
      <c r="I46" s="75"/>
      <c r="K46" s="63"/>
      <c r="L46" s="63"/>
    </row>
    <row r="47" spans="1:12" ht="15.75">
      <c r="A47" s="10"/>
      <c r="B47" s="43">
        <v>45382</v>
      </c>
      <c r="C47" s="72"/>
      <c r="D47" s="76"/>
      <c r="E47" s="73">
        <v>55950</v>
      </c>
      <c r="F47" s="73"/>
      <c r="G47" s="104">
        <f t="shared" si="0"/>
        <v>10224810.75</v>
      </c>
      <c r="I47" s="75"/>
      <c r="K47" s="63"/>
      <c r="L47" s="63"/>
    </row>
    <row r="48" spans="1:12" ht="15.75">
      <c r="A48" s="10"/>
      <c r="B48" s="43">
        <v>45382</v>
      </c>
      <c r="C48" s="72"/>
      <c r="D48" s="32" t="s">
        <v>35</v>
      </c>
      <c r="E48" s="73"/>
      <c r="F48" s="73">
        <v>419320.5</v>
      </c>
      <c r="G48" s="104">
        <f>+G47+E48-F48</f>
        <v>9805490.25</v>
      </c>
      <c r="I48" s="75"/>
      <c r="K48" s="63"/>
      <c r="L48" s="63"/>
    </row>
    <row r="49" spans="1:12" ht="16.5" thickBot="1">
      <c r="A49" s="10"/>
      <c r="B49" s="107"/>
      <c r="C49" s="108"/>
      <c r="D49" s="108"/>
      <c r="E49" s="109">
        <v>7196815</v>
      </c>
      <c r="F49" s="109">
        <f>SUM(F21:F48)</f>
        <v>12845655.25</v>
      </c>
      <c r="G49" s="110"/>
    </row>
    <row r="50" spans="1:12" ht="15.75">
      <c r="A50" s="10"/>
      <c r="B50" s="81"/>
      <c r="C50" s="51"/>
      <c r="D50" s="51"/>
      <c r="E50" s="54"/>
      <c r="F50"/>
      <c r="G50" s="54"/>
    </row>
    <row r="51" spans="1:12" ht="15.75">
      <c r="A51" s="10"/>
      <c r="B51" s="82"/>
      <c r="C51" s="82"/>
      <c r="D51" s="82"/>
      <c r="E51" s="53"/>
      <c r="F51" s="83"/>
      <c r="G51" s="83"/>
    </row>
    <row r="52" spans="1:12" ht="15.75">
      <c r="A52" s="10"/>
      <c r="B52" s="155" t="s">
        <v>15</v>
      </c>
      <c r="C52" s="155"/>
      <c r="D52" s="148" t="s">
        <v>16</v>
      </c>
      <c r="E52" s="148"/>
      <c r="F52" s="149" t="s">
        <v>27</v>
      </c>
      <c r="G52" s="149"/>
    </row>
    <row r="53" spans="1:12" ht="15.75">
      <c r="A53" s="10"/>
      <c r="B53" s="147" t="s">
        <v>18</v>
      </c>
      <c r="C53" s="147"/>
      <c r="D53" s="148" t="s">
        <v>19</v>
      </c>
      <c r="E53" s="148"/>
      <c r="F53" s="155" t="s">
        <v>20</v>
      </c>
      <c r="G53" s="155"/>
      <c r="I53" s="75"/>
      <c r="K53" s="63"/>
      <c r="L53" s="63"/>
    </row>
    <row r="54" spans="1:12" ht="15.75">
      <c r="A54" s="10"/>
      <c r="B54" s="149" t="s">
        <v>21</v>
      </c>
      <c r="C54" s="149"/>
      <c r="D54" s="150" t="s">
        <v>22</v>
      </c>
      <c r="E54" s="150"/>
      <c r="F54" s="156" t="s">
        <v>23</v>
      </c>
      <c r="G54" s="156"/>
      <c r="I54" s="75"/>
      <c r="K54" s="63"/>
      <c r="L54" s="63"/>
    </row>
    <row r="55" spans="1:12" ht="15.75">
      <c r="A55" s="10"/>
      <c r="B55" s="82"/>
      <c r="C55" s="82"/>
      <c r="D55" s="82"/>
      <c r="E55" s="84"/>
      <c r="F55" s="85"/>
      <c r="G55" s="84"/>
      <c r="I55" s="75"/>
      <c r="K55" s="63"/>
      <c r="L55" s="63"/>
    </row>
    <row r="56" spans="1:12" ht="15.75">
      <c r="A56" s="10"/>
      <c r="B56" s="82"/>
      <c r="C56" s="82"/>
      <c r="D56" s="82"/>
      <c r="E56" s="83"/>
      <c r="F56" s="85"/>
      <c r="G56" s="86"/>
      <c r="I56" s="75"/>
      <c r="K56" s="63"/>
      <c r="L56" s="63"/>
    </row>
    <row r="57" spans="1:12" ht="15.75">
      <c r="A57" s="10"/>
      <c r="B57" s="82"/>
      <c r="C57" s="82"/>
      <c r="D57" s="82"/>
      <c r="E57" s="83"/>
      <c r="F57" s="83"/>
      <c r="G57" s="86"/>
      <c r="I57" s="75"/>
      <c r="K57" s="63"/>
      <c r="L57" s="63"/>
    </row>
    <row r="58" spans="1:12" ht="15.75">
      <c r="A58" s="10"/>
      <c r="B58" s="82"/>
      <c r="C58" s="82"/>
      <c r="D58" s="82"/>
      <c r="E58" s="83"/>
      <c r="F58" s="83"/>
      <c r="G58" s="86"/>
      <c r="I58" s="75"/>
      <c r="K58" s="63"/>
      <c r="L58" s="63"/>
    </row>
    <row r="59" spans="1:12" ht="15.75">
      <c r="A59" s="10"/>
      <c r="B59" s="82"/>
      <c r="C59" s="82"/>
      <c r="D59" s="82"/>
      <c r="E59" s="83"/>
      <c r="F59" s="83"/>
      <c r="G59" s="86"/>
      <c r="I59" s="75"/>
      <c r="K59" s="63"/>
      <c r="L59" s="63"/>
    </row>
    <row r="60" spans="1:12" ht="15.75">
      <c r="A60" s="10"/>
      <c r="F60" s="83"/>
      <c r="G60" s="41"/>
      <c r="I60" s="75"/>
      <c r="K60" s="63"/>
      <c r="L60" s="63"/>
    </row>
    <row r="61" spans="1:12" ht="15.75">
      <c r="A61" s="10"/>
      <c r="G61" s="41"/>
      <c r="I61" s="75"/>
      <c r="K61" s="63"/>
      <c r="L61" s="63"/>
    </row>
    <row r="62" spans="1:12" ht="15.75">
      <c r="A62" s="10"/>
      <c r="G62" s="41"/>
      <c r="I62" s="75"/>
      <c r="K62" s="63"/>
      <c r="L62" s="63"/>
    </row>
    <row r="63" spans="1:12" ht="15.75">
      <c r="A63" s="10"/>
      <c r="I63" s="75"/>
      <c r="K63" s="63"/>
      <c r="L63" s="63"/>
    </row>
    <row r="64" spans="1:12" ht="15" customHeight="1">
      <c r="A64" s="10"/>
      <c r="I64" s="75"/>
      <c r="K64" s="63"/>
      <c r="L64" s="63"/>
    </row>
    <row r="65" spans="1:12" ht="15.75" customHeight="1">
      <c r="A65" s="10"/>
      <c r="I65" s="75"/>
      <c r="K65" s="63"/>
      <c r="L65" s="63"/>
    </row>
    <row r="66" spans="1:12" ht="15.75" customHeight="1">
      <c r="A66" s="10"/>
      <c r="I66" s="75"/>
      <c r="K66" s="63"/>
      <c r="L66" s="63"/>
    </row>
    <row r="67" spans="1:12" ht="15.75" customHeight="1">
      <c r="A67" s="10"/>
      <c r="I67" s="75"/>
      <c r="K67" s="63"/>
      <c r="L67" s="63"/>
    </row>
    <row r="68" spans="1:12" ht="12.75" customHeight="1">
      <c r="A68" s="10"/>
      <c r="I68" s="75"/>
      <c r="K68" s="75"/>
      <c r="L68" s="63"/>
    </row>
    <row r="69" spans="1:12" ht="15.75">
      <c r="A69" s="10"/>
      <c r="I69" s="75"/>
      <c r="K69" s="63"/>
      <c r="L69" s="63"/>
    </row>
    <row r="70" spans="1:12" ht="15.75">
      <c r="A70" s="10"/>
      <c r="I70" s="75"/>
      <c r="K70" s="63"/>
      <c r="L70" s="63"/>
    </row>
    <row r="71" spans="1:12" ht="21" customHeight="1">
      <c r="A71" s="10"/>
    </row>
    <row r="72" spans="1:12" ht="21" customHeight="1">
      <c r="A72" s="10"/>
      <c r="K72" s="63"/>
      <c r="L72" s="63"/>
    </row>
    <row r="73" spans="1:12" ht="15" customHeight="1">
      <c r="A73" s="10"/>
    </row>
    <row r="74" spans="1:12" ht="15" customHeight="1">
      <c r="A74" s="10"/>
    </row>
    <row r="75" spans="1:12" ht="15" customHeight="1">
      <c r="A75" s="10"/>
    </row>
    <row r="76" spans="1:12" ht="15" customHeight="1">
      <c r="A76" s="10"/>
    </row>
    <row r="77" spans="1:12" ht="15.75">
      <c r="A77" s="10"/>
    </row>
    <row r="78" spans="1:12" ht="15.75">
      <c r="A78" s="10"/>
    </row>
    <row r="79" spans="1:12" ht="15.75">
      <c r="A79" s="10"/>
    </row>
    <row r="80" spans="1:12" ht="15.75">
      <c r="A80" s="10"/>
    </row>
    <row r="81" spans="1:1" ht="15.75">
      <c r="A81" s="10"/>
    </row>
    <row r="82" spans="1:1" ht="15.75">
      <c r="A82" s="10"/>
    </row>
    <row r="83" spans="1:1" ht="15.75">
      <c r="A83" s="10"/>
    </row>
    <row r="84" spans="1:1" ht="15" customHeight="1"/>
    <row r="87" spans="1:1" ht="15" customHeight="1"/>
    <row r="88" spans="1:1" ht="15" customHeight="1"/>
    <row r="89" spans="1:1" ht="15" customHeight="1"/>
    <row r="90" spans="1:1" ht="15" customHeight="1"/>
    <row r="91" spans="1:1" ht="15" customHeight="1"/>
    <row r="92" spans="1:1" ht="15" customHeight="1"/>
    <row r="93" spans="1:1" ht="15" customHeight="1"/>
    <row r="94" spans="1:1" ht="15" customHeight="1"/>
  </sheetData>
  <mergeCells count="13">
    <mergeCell ref="B6:G6"/>
    <mergeCell ref="B7:G7"/>
    <mergeCell ref="B8:G8"/>
    <mergeCell ref="B10:G10"/>
    <mergeCell ref="B52:C52"/>
    <mergeCell ref="D52:E52"/>
    <mergeCell ref="F52:G52"/>
    <mergeCell ref="B53:C53"/>
    <mergeCell ref="D53:E53"/>
    <mergeCell ref="F53:G53"/>
    <mergeCell ref="B54:C54"/>
    <mergeCell ref="D54:E54"/>
    <mergeCell ref="F54:G54"/>
  </mergeCells>
  <pageMargins left="0.7" right="0.7" top="0.75" bottom="0.75" header="0.3" footer="0.3"/>
  <pageSetup scale="78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53410-297E-4569-BE38-6CD6B291C1A7}">
  <sheetPr>
    <pageSetUpPr fitToPage="1"/>
  </sheetPr>
  <dimension ref="A1:N162"/>
  <sheetViews>
    <sheetView topLeftCell="A12" workbookViewId="0">
      <selection activeCell="J44" sqref="J44"/>
    </sheetView>
  </sheetViews>
  <sheetFormatPr baseColWidth="10" defaultRowHeight="15"/>
  <cols>
    <col min="1" max="1" width="3.140625" customWidth="1"/>
    <col min="2" max="2" width="10" style="1" customWidth="1"/>
    <col min="3" max="3" width="8.7109375" style="1" customWidth="1"/>
    <col min="4" max="4" width="46.7109375" style="1" customWidth="1"/>
    <col min="5" max="5" width="14" style="7" customWidth="1"/>
    <col min="6" max="6" width="13.5703125" style="63" customWidth="1"/>
    <col min="7" max="7" width="14.7109375" customWidth="1"/>
    <col min="8" max="8" width="6.5703125" customWidth="1"/>
    <col min="9" max="9" width="15.42578125" customWidth="1"/>
    <col min="10" max="11" width="14.140625" bestFit="1" customWidth="1"/>
    <col min="12" max="12" width="14.140625" style="6" bestFit="1" customWidth="1"/>
    <col min="13" max="13" width="14.140625" bestFit="1" customWidth="1"/>
    <col min="14" max="14" width="14.42578125" style="7" customWidth="1"/>
  </cols>
  <sheetData>
    <row r="1" spans="1:7">
      <c r="C1" s="2"/>
      <c r="D1" s="2"/>
      <c r="E1" s="3"/>
      <c r="F1" s="4"/>
      <c r="G1" s="5"/>
    </row>
    <row r="2" spans="1:7">
      <c r="B2" s="2"/>
      <c r="C2" s="2"/>
      <c r="D2" s="2"/>
      <c r="E2" s="3"/>
      <c r="F2" s="4"/>
      <c r="G2" s="5"/>
    </row>
    <row r="3" spans="1:7">
      <c r="B3" s="2"/>
      <c r="C3" s="2"/>
      <c r="D3" s="2"/>
      <c r="E3" s="3"/>
      <c r="F3" s="4"/>
      <c r="G3" s="5"/>
    </row>
    <row r="4" spans="1:7">
      <c r="B4" s="2"/>
      <c r="C4" s="2"/>
      <c r="D4" s="2"/>
      <c r="E4" s="3"/>
      <c r="F4" s="4"/>
      <c r="G4" s="5"/>
    </row>
    <row r="5" spans="1:7" ht="18.75">
      <c r="B5" s="151"/>
      <c r="C5" s="151"/>
      <c r="D5" s="151"/>
      <c r="E5" s="151"/>
      <c r="F5" s="151"/>
      <c r="G5" s="151"/>
    </row>
    <row r="6" spans="1:7" ht="18.75">
      <c r="B6" s="151" t="s">
        <v>0</v>
      </c>
      <c r="C6" s="151"/>
      <c r="D6" s="151"/>
      <c r="E6" s="151"/>
      <c r="F6" s="151"/>
      <c r="G6" s="151"/>
    </row>
    <row r="7" spans="1:7">
      <c r="B7" s="155" t="s">
        <v>1</v>
      </c>
      <c r="C7" s="155"/>
      <c r="D7" s="155"/>
      <c r="E7" s="155"/>
      <c r="F7" s="155"/>
      <c r="G7" s="155"/>
    </row>
    <row r="8" spans="1:7" ht="16.5" thickBot="1">
      <c r="A8" s="10"/>
      <c r="B8" s="9"/>
      <c r="C8" s="11"/>
      <c r="D8" s="11"/>
      <c r="E8" s="12"/>
      <c r="F8" s="13"/>
      <c r="G8" s="14"/>
    </row>
    <row r="9" spans="1:7" ht="17.25" thickBot="1">
      <c r="A9" s="10"/>
      <c r="B9" s="152" t="s">
        <v>2</v>
      </c>
      <c r="C9" s="153"/>
      <c r="D9" s="153"/>
      <c r="E9" s="153"/>
      <c r="F9" s="153"/>
      <c r="G9" s="154"/>
    </row>
    <row r="10" spans="1:7" ht="15.75">
      <c r="A10" s="10"/>
      <c r="B10" s="15"/>
      <c r="C10" s="16"/>
      <c r="D10" s="17"/>
      <c r="E10" s="18"/>
      <c r="F10" s="19"/>
      <c r="G10" s="20" t="s">
        <v>3</v>
      </c>
    </row>
    <row r="11" spans="1:7" ht="15.75">
      <c r="A11" s="10"/>
      <c r="B11" s="21" t="s">
        <v>4</v>
      </c>
      <c r="C11" s="22" t="s">
        <v>5</v>
      </c>
      <c r="D11" s="22" t="s">
        <v>6</v>
      </c>
      <c r="E11" s="23" t="s">
        <v>7</v>
      </c>
      <c r="F11" s="23" t="s">
        <v>8</v>
      </c>
      <c r="G11" s="23" t="s">
        <v>9</v>
      </c>
    </row>
    <row r="12" spans="1:7" ht="16.5" customHeight="1">
      <c r="A12" s="10"/>
      <c r="B12" s="24"/>
      <c r="C12" s="25"/>
      <c r="D12" s="26" t="s">
        <v>3</v>
      </c>
      <c r="E12" s="27"/>
      <c r="F12" s="28"/>
      <c r="G12" s="29">
        <f>+[3]COLECTORA!$G$62</f>
        <v>16519078.389999997</v>
      </c>
    </row>
    <row r="13" spans="1:7" ht="16.5" customHeight="1">
      <c r="A13" s="10"/>
      <c r="B13" s="30">
        <v>45383</v>
      </c>
      <c r="C13" s="31"/>
      <c r="D13" s="32"/>
      <c r="E13" s="33">
        <v>562955</v>
      </c>
      <c r="F13" s="34"/>
      <c r="G13" s="35">
        <f>+G12+E13-F13</f>
        <v>17082033.389999997</v>
      </c>
    </row>
    <row r="14" spans="1:7" ht="16.5" customHeight="1">
      <c r="A14" s="10"/>
      <c r="B14" s="30">
        <v>45383</v>
      </c>
      <c r="C14" s="31"/>
      <c r="D14" s="32" t="s">
        <v>10</v>
      </c>
      <c r="E14" s="33"/>
      <c r="F14" s="34">
        <v>100</v>
      </c>
      <c r="G14" s="35">
        <f t="shared" ref="G14:G45" si="0">+G13+E14-F14</f>
        <v>17081933.389999997</v>
      </c>
    </row>
    <row r="15" spans="1:7" ht="16.5" customHeight="1">
      <c r="A15" s="10"/>
      <c r="B15" s="30">
        <v>45384</v>
      </c>
      <c r="C15" s="31"/>
      <c r="D15" s="32"/>
      <c r="E15" s="33">
        <v>598125</v>
      </c>
      <c r="F15" s="34"/>
      <c r="G15" s="35">
        <f t="shared" si="0"/>
        <v>17680058.389999997</v>
      </c>
    </row>
    <row r="16" spans="1:7" ht="16.5" customHeight="1">
      <c r="A16" s="10"/>
      <c r="B16" s="30">
        <v>45385</v>
      </c>
      <c r="C16" s="31"/>
      <c r="D16" s="32"/>
      <c r="E16" s="33">
        <v>575695</v>
      </c>
      <c r="F16" s="34"/>
      <c r="G16" s="35">
        <f t="shared" si="0"/>
        <v>18255753.389999997</v>
      </c>
    </row>
    <row r="17" spans="1:12" ht="16.5" customHeight="1">
      <c r="A17" s="10"/>
      <c r="B17" s="30">
        <v>45386</v>
      </c>
      <c r="D17" s="32"/>
      <c r="E17" s="33">
        <v>543465</v>
      </c>
      <c r="F17" s="34"/>
      <c r="G17" s="35">
        <f t="shared" si="0"/>
        <v>18799218.389999997</v>
      </c>
    </row>
    <row r="18" spans="1:12" ht="16.5" customHeight="1">
      <c r="A18" s="10"/>
      <c r="B18" s="30">
        <v>45387</v>
      </c>
      <c r="C18" s="31"/>
      <c r="D18" s="36"/>
      <c r="E18" s="33">
        <v>543055</v>
      </c>
      <c r="F18" s="35"/>
      <c r="G18" s="35">
        <f t="shared" si="0"/>
        <v>19342273.389999997</v>
      </c>
      <c r="J18" s="37"/>
      <c r="K18" s="37"/>
      <c r="L18" s="37"/>
    </row>
    <row r="19" spans="1:12" ht="16.5" customHeight="1">
      <c r="A19" s="10"/>
      <c r="B19" s="30">
        <v>45388</v>
      </c>
      <c r="C19" s="31"/>
      <c r="D19" s="38"/>
      <c r="E19" s="33">
        <v>275755</v>
      </c>
      <c r="F19" s="35"/>
      <c r="G19" s="35">
        <f t="shared" si="0"/>
        <v>19618028.389999997</v>
      </c>
      <c r="K19" s="37"/>
      <c r="L19" s="37"/>
    </row>
    <row r="20" spans="1:12" ht="15.75">
      <c r="A20" s="10"/>
      <c r="B20" s="30">
        <v>45389</v>
      </c>
      <c r="C20" s="31"/>
      <c r="D20" s="39"/>
      <c r="E20" s="33">
        <v>142340</v>
      </c>
      <c r="F20" s="35"/>
      <c r="G20" s="35">
        <f t="shared" si="0"/>
        <v>19760368.389999997</v>
      </c>
      <c r="J20" s="40"/>
      <c r="K20" s="41"/>
    </row>
    <row r="21" spans="1:12" ht="15.75">
      <c r="A21" s="10"/>
      <c r="B21" s="30">
        <v>45390</v>
      </c>
      <c r="C21" s="31"/>
      <c r="D21" s="32"/>
      <c r="E21" s="33">
        <v>553915</v>
      </c>
      <c r="F21" s="35"/>
      <c r="G21" s="35">
        <f t="shared" si="0"/>
        <v>20314283.389999997</v>
      </c>
    </row>
    <row r="22" spans="1:12" ht="15.75">
      <c r="A22" s="10"/>
      <c r="B22" s="30">
        <v>45390</v>
      </c>
      <c r="C22" s="31"/>
      <c r="D22" s="32" t="s">
        <v>11</v>
      </c>
      <c r="E22" s="33"/>
      <c r="F22" s="35">
        <v>50</v>
      </c>
      <c r="G22" s="35">
        <f t="shared" si="0"/>
        <v>20314233.389999997</v>
      </c>
    </row>
    <row r="23" spans="1:12" ht="15.75">
      <c r="A23" s="10"/>
      <c r="B23" s="30">
        <v>45391</v>
      </c>
      <c r="C23" s="31"/>
      <c r="D23" s="39"/>
      <c r="E23" s="33">
        <v>569960</v>
      </c>
      <c r="F23" s="35"/>
      <c r="G23" s="35">
        <f t="shared" si="0"/>
        <v>20884193.389999997</v>
      </c>
    </row>
    <row r="24" spans="1:12" ht="15.75">
      <c r="A24" s="10"/>
      <c r="B24" s="30">
        <v>45392</v>
      </c>
      <c r="C24" s="31"/>
      <c r="D24" s="36"/>
      <c r="E24" s="6">
        <v>587995</v>
      </c>
      <c r="F24" s="35"/>
      <c r="G24" s="35">
        <f t="shared" si="0"/>
        <v>21472188.389999997</v>
      </c>
    </row>
    <row r="25" spans="1:12" ht="15.75" customHeight="1">
      <c r="A25" s="10"/>
      <c r="B25" s="30">
        <v>45393</v>
      </c>
      <c r="C25" s="31"/>
      <c r="D25" s="32"/>
      <c r="E25" s="6">
        <v>560290</v>
      </c>
      <c r="F25" s="35"/>
      <c r="G25" s="35">
        <f t="shared" si="0"/>
        <v>22032478.389999997</v>
      </c>
      <c r="K25" s="42"/>
    </row>
    <row r="26" spans="1:12" ht="15.75" customHeight="1">
      <c r="A26" s="10"/>
      <c r="B26" s="43">
        <v>45393</v>
      </c>
      <c r="C26" s="31" t="s">
        <v>12</v>
      </c>
      <c r="D26" s="32" t="s">
        <v>13</v>
      </c>
      <c r="E26" s="33"/>
      <c r="F26" s="35">
        <v>30000000</v>
      </c>
      <c r="G26" s="35">
        <f t="shared" si="0"/>
        <v>-7967521.6100000031</v>
      </c>
      <c r="K26" s="42"/>
    </row>
    <row r="27" spans="1:12" ht="15.75" customHeight="1">
      <c r="A27" s="10"/>
      <c r="B27" s="30">
        <v>45394</v>
      </c>
      <c r="C27" s="31"/>
      <c r="D27" s="32"/>
      <c r="E27" s="6">
        <v>535230</v>
      </c>
      <c r="F27" s="33"/>
      <c r="G27" s="35">
        <f t="shared" si="0"/>
        <v>-7432291.6100000031</v>
      </c>
      <c r="K27" s="42"/>
    </row>
    <row r="28" spans="1:12" ht="15.75" customHeight="1">
      <c r="A28" s="10"/>
      <c r="B28" s="30">
        <v>45395</v>
      </c>
      <c r="C28" s="31"/>
      <c r="D28" s="32"/>
      <c r="E28" s="6">
        <v>288580</v>
      </c>
      <c r="F28" s="35"/>
      <c r="G28" s="35">
        <f t="shared" si="0"/>
        <v>-7143711.6100000031</v>
      </c>
      <c r="K28" s="42"/>
    </row>
    <row r="29" spans="1:12" ht="15.75" customHeight="1">
      <c r="A29" s="10"/>
      <c r="B29" s="30">
        <v>45396</v>
      </c>
      <c r="C29" s="31"/>
      <c r="D29" s="38"/>
      <c r="E29" s="6">
        <v>146130</v>
      </c>
      <c r="F29" s="35"/>
      <c r="G29" s="35">
        <f t="shared" si="0"/>
        <v>-6997581.6100000031</v>
      </c>
      <c r="K29" s="42"/>
    </row>
    <row r="30" spans="1:12" ht="15.75" customHeight="1">
      <c r="A30" s="10"/>
      <c r="B30" s="30">
        <v>45397</v>
      </c>
      <c r="C30" s="31"/>
      <c r="D30" s="36"/>
      <c r="E30" s="6">
        <v>591440</v>
      </c>
      <c r="F30" s="35"/>
      <c r="G30" s="35">
        <f t="shared" si="0"/>
        <v>-6406141.6100000031</v>
      </c>
      <c r="K30" s="41"/>
    </row>
    <row r="31" spans="1:12" ht="15.75" customHeight="1">
      <c r="A31" s="10"/>
      <c r="B31" s="30">
        <v>45398</v>
      </c>
      <c r="C31" s="31"/>
      <c r="D31" s="36"/>
      <c r="E31" s="6">
        <v>589640</v>
      </c>
      <c r="F31" s="35"/>
      <c r="G31" s="35">
        <f t="shared" si="0"/>
        <v>-5816501.6100000031</v>
      </c>
      <c r="K31" s="42"/>
    </row>
    <row r="32" spans="1:12" ht="15.75">
      <c r="A32" s="10"/>
      <c r="B32" s="30">
        <v>45399</v>
      </c>
      <c r="C32" s="31"/>
      <c r="D32" s="32"/>
      <c r="E32" s="6">
        <v>587980</v>
      </c>
      <c r="F32" s="35"/>
      <c r="G32" s="35">
        <f t="shared" si="0"/>
        <v>-5228521.6100000031</v>
      </c>
      <c r="K32" s="42"/>
    </row>
    <row r="33" spans="1:11" ht="15.75">
      <c r="A33" s="10"/>
      <c r="B33" s="30">
        <v>45400</v>
      </c>
      <c r="C33" s="31"/>
      <c r="D33" s="32"/>
      <c r="E33" s="6">
        <v>559140</v>
      </c>
      <c r="F33" s="35"/>
      <c r="G33" s="35">
        <f t="shared" si="0"/>
        <v>-4669381.6100000031</v>
      </c>
      <c r="K33" s="42"/>
    </row>
    <row r="34" spans="1:11" ht="14.25" customHeight="1">
      <c r="A34" s="10"/>
      <c r="B34" s="30">
        <v>45401</v>
      </c>
      <c r="D34" s="36"/>
      <c r="E34" s="44">
        <v>558300</v>
      </c>
      <c r="F34" s="35"/>
      <c r="G34" s="35">
        <f t="shared" si="0"/>
        <v>-4111081.6100000031</v>
      </c>
      <c r="K34" s="42"/>
    </row>
    <row r="35" spans="1:11" ht="14.25" customHeight="1">
      <c r="A35" s="10"/>
      <c r="B35" s="30">
        <v>45402</v>
      </c>
      <c r="C35" s="31"/>
      <c r="D35" s="32"/>
      <c r="E35" s="6">
        <v>301380</v>
      </c>
      <c r="F35" s="35"/>
      <c r="G35" s="35">
        <f t="shared" si="0"/>
        <v>-3809701.6100000031</v>
      </c>
      <c r="K35" s="42"/>
    </row>
    <row r="36" spans="1:11" ht="14.25" customHeight="1">
      <c r="A36" s="10"/>
      <c r="B36" s="30">
        <v>45403</v>
      </c>
      <c r="C36" s="31"/>
      <c r="D36" s="32"/>
      <c r="E36" s="6">
        <v>138955</v>
      </c>
      <c r="F36" s="35"/>
      <c r="G36" s="35">
        <f t="shared" si="0"/>
        <v>-3670746.6100000031</v>
      </c>
      <c r="K36" s="42"/>
    </row>
    <row r="37" spans="1:11" ht="14.25" customHeight="1">
      <c r="A37" s="10"/>
      <c r="B37" s="30">
        <v>45404</v>
      </c>
      <c r="C37" s="31"/>
      <c r="D37" s="32"/>
      <c r="E37" s="6">
        <v>556255</v>
      </c>
      <c r="F37" s="35"/>
      <c r="G37" s="35">
        <f t="shared" si="0"/>
        <v>-3114491.6100000031</v>
      </c>
      <c r="K37" s="42"/>
    </row>
    <row r="38" spans="1:11" ht="14.25" customHeight="1">
      <c r="A38" s="10"/>
      <c r="B38" s="30">
        <v>45405</v>
      </c>
      <c r="C38" s="31"/>
      <c r="D38" s="32"/>
      <c r="E38" s="6">
        <v>529395</v>
      </c>
      <c r="F38" s="35"/>
      <c r="G38" s="35">
        <f t="shared" si="0"/>
        <v>-2585096.6100000031</v>
      </c>
      <c r="K38" s="42"/>
    </row>
    <row r="39" spans="1:11" ht="14.25" customHeight="1">
      <c r="A39" s="10"/>
      <c r="B39" s="30">
        <v>45406</v>
      </c>
      <c r="C39" s="31"/>
      <c r="D39" s="32"/>
      <c r="E39" s="6">
        <v>565535</v>
      </c>
      <c r="F39" s="35"/>
      <c r="G39" s="35">
        <f t="shared" si="0"/>
        <v>-2019561.6100000031</v>
      </c>
      <c r="K39" s="42"/>
    </row>
    <row r="40" spans="1:11" ht="15.75" customHeight="1">
      <c r="A40" s="10"/>
      <c r="B40" s="30">
        <v>45407</v>
      </c>
      <c r="C40" s="31"/>
      <c r="D40" s="32"/>
      <c r="E40" s="6">
        <v>538615</v>
      </c>
      <c r="F40" s="35"/>
      <c r="G40" s="35">
        <f t="shared" si="0"/>
        <v>-1480946.6100000031</v>
      </c>
      <c r="K40" s="42"/>
    </row>
    <row r="41" spans="1:11" ht="15.75" customHeight="1">
      <c r="A41" s="10"/>
      <c r="B41" s="30">
        <v>45408</v>
      </c>
      <c r="C41" s="31"/>
      <c r="D41" s="32"/>
      <c r="E41" s="6">
        <v>512695</v>
      </c>
      <c r="F41" s="35"/>
      <c r="G41" s="35">
        <f t="shared" si="0"/>
        <v>-968251.61000000313</v>
      </c>
      <c r="K41" s="42"/>
    </row>
    <row r="42" spans="1:11" ht="15.75" customHeight="1">
      <c r="A42" s="10"/>
      <c r="B42" s="30">
        <v>45409</v>
      </c>
      <c r="C42" s="31"/>
      <c r="D42" s="32"/>
      <c r="E42" s="6">
        <v>290145</v>
      </c>
      <c r="F42" s="35"/>
      <c r="G42" s="35">
        <f t="shared" si="0"/>
        <v>-678106.61000000313</v>
      </c>
      <c r="K42" s="42"/>
    </row>
    <row r="43" spans="1:11" ht="15.75" customHeight="1">
      <c r="A43" s="10"/>
      <c r="B43" s="30">
        <v>45410</v>
      </c>
      <c r="C43" s="31"/>
      <c r="D43" s="32"/>
      <c r="E43" s="6">
        <v>147800</v>
      </c>
      <c r="F43" s="35"/>
      <c r="G43" s="35">
        <f t="shared" si="0"/>
        <v>-530306.61000000313</v>
      </c>
      <c r="K43" s="42"/>
    </row>
    <row r="44" spans="1:11" ht="15.75" customHeight="1">
      <c r="A44" s="10"/>
      <c r="B44" s="30">
        <v>45411</v>
      </c>
      <c r="C44" s="31"/>
      <c r="D44" s="32"/>
      <c r="E44" s="6">
        <v>169425</v>
      </c>
      <c r="F44" s="35"/>
      <c r="G44" s="35">
        <f t="shared" si="0"/>
        <v>-360881.61000000313</v>
      </c>
      <c r="J44" s="45"/>
      <c r="K44" s="42"/>
    </row>
    <row r="45" spans="1:11" ht="15.75" customHeight="1">
      <c r="A45" s="10"/>
      <c r="B45" s="30">
        <v>45412</v>
      </c>
      <c r="C45" s="31"/>
      <c r="D45" s="32"/>
      <c r="E45" s="6">
        <v>587780</v>
      </c>
      <c r="F45" s="35"/>
      <c r="G45" s="35">
        <f t="shared" si="0"/>
        <v>226898.38999999687</v>
      </c>
      <c r="J45" s="41"/>
      <c r="K45" s="42"/>
    </row>
    <row r="46" spans="1:11" ht="15.75" customHeight="1" thickBot="1">
      <c r="A46" s="10"/>
      <c r="B46" s="46" t="s">
        <v>14</v>
      </c>
      <c r="C46" s="47"/>
      <c r="D46" s="47"/>
      <c r="E46" s="48">
        <f>SUM(E13:E45)</f>
        <v>13707970</v>
      </c>
      <c r="F46" s="48">
        <f>SUM(F13:F45)</f>
        <v>30000150</v>
      </c>
      <c r="G46" s="49"/>
      <c r="J46" s="41"/>
    </row>
    <row r="47" spans="1:11" ht="15.75" customHeight="1">
      <c r="A47" s="10"/>
      <c r="B47" s="50"/>
      <c r="C47" s="51"/>
      <c r="D47" s="52"/>
      <c r="E47" s="53"/>
      <c r="F47" s="54"/>
      <c r="G47" s="54"/>
    </row>
    <row r="48" spans="1:11" ht="15.75" customHeight="1">
      <c r="A48" s="10"/>
      <c r="B48" s="50"/>
      <c r="C48" s="51"/>
      <c r="D48" s="51"/>
      <c r="E48" s="53"/>
      <c r="F48" s="54"/>
      <c r="G48" s="54"/>
    </row>
    <row r="49" spans="1:7" ht="15.75" customHeight="1">
      <c r="A49" s="10"/>
      <c r="B49" s="55"/>
      <c r="C49" s="56"/>
      <c r="D49" s="57"/>
      <c r="E49" s="58"/>
      <c r="F49" s="59"/>
      <c r="G49" s="60"/>
    </row>
    <row r="50" spans="1:7" ht="15.75" customHeight="1">
      <c r="A50" s="10"/>
      <c r="B50" s="155" t="s">
        <v>15</v>
      </c>
      <c r="C50" s="155"/>
      <c r="D50" s="148" t="s">
        <v>16</v>
      </c>
      <c r="E50" s="148"/>
      <c r="F50" s="61" t="s">
        <v>17</v>
      </c>
      <c r="G50" s="61"/>
    </row>
    <row r="51" spans="1:7" ht="15.75" customHeight="1">
      <c r="A51" s="10"/>
      <c r="B51" s="147" t="s">
        <v>18</v>
      </c>
      <c r="C51" s="147"/>
      <c r="D51" s="148" t="s">
        <v>19</v>
      </c>
      <c r="E51" s="148"/>
      <c r="F51" s="9" t="s">
        <v>20</v>
      </c>
      <c r="G51" s="9"/>
    </row>
    <row r="52" spans="1:7" ht="15.75" customHeight="1">
      <c r="A52" s="10"/>
      <c r="B52" s="149" t="s">
        <v>21</v>
      </c>
      <c r="C52" s="149"/>
      <c r="D52" s="150" t="s">
        <v>22</v>
      </c>
      <c r="E52" s="150"/>
      <c r="F52" s="62" t="s">
        <v>23</v>
      </c>
      <c r="G52" s="62"/>
    </row>
    <row r="53" spans="1:7" ht="15.75" customHeight="1">
      <c r="A53" s="10"/>
      <c r="G53" s="41"/>
    </row>
    <row r="54" spans="1:7" ht="15.75" customHeight="1">
      <c r="A54" s="10"/>
    </row>
    <row r="55" spans="1:7" ht="15.75" customHeight="1">
      <c r="A55" s="10"/>
    </row>
    <row r="56" spans="1:7" ht="15.75" customHeight="1">
      <c r="A56" s="10"/>
    </row>
    <row r="57" spans="1:7" ht="15.75" customHeight="1">
      <c r="A57" s="10"/>
    </row>
    <row r="58" spans="1:7" ht="15.75" customHeight="1">
      <c r="A58" s="10"/>
    </row>
    <row r="59" spans="1:7" ht="15.75" customHeight="1">
      <c r="A59" s="10"/>
      <c r="G59" s="41"/>
    </row>
    <row r="60" spans="1:7" ht="15.75" customHeight="1">
      <c r="A60" s="10"/>
    </row>
    <row r="61" spans="1:7" ht="15.75" customHeight="1">
      <c r="A61" s="10"/>
    </row>
    <row r="62" spans="1:7" ht="15.75" customHeight="1">
      <c r="A62" s="10"/>
    </row>
    <row r="63" spans="1:7" ht="15.75" customHeight="1">
      <c r="A63" s="10"/>
    </row>
    <row r="64" spans="1:7" ht="15.75" customHeight="1">
      <c r="A64" s="10"/>
    </row>
    <row r="65" spans="1:1" ht="15.75" customHeight="1">
      <c r="A65" s="10"/>
    </row>
    <row r="66" spans="1:1" ht="15.75" customHeight="1">
      <c r="A66" s="10"/>
    </row>
    <row r="67" spans="1:1" ht="15.75" customHeight="1">
      <c r="A67" s="10"/>
    </row>
    <row r="68" spans="1:1" ht="15.75" customHeight="1">
      <c r="A68" s="10"/>
    </row>
    <row r="69" spans="1:1" ht="15.75" customHeight="1">
      <c r="A69" s="10"/>
    </row>
    <row r="70" spans="1:1" ht="15.75" customHeight="1">
      <c r="A70" s="10"/>
    </row>
    <row r="71" spans="1:1" ht="15.75" customHeight="1">
      <c r="A71" s="10"/>
    </row>
    <row r="72" spans="1:1" ht="15.75" customHeight="1">
      <c r="A72" s="10"/>
    </row>
    <row r="73" spans="1:1" ht="15.75" customHeight="1">
      <c r="A73" s="10"/>
    </row>
    <row r="74" spans="1:1" ht="15.75" customHeight="1">
      <c r="A74" s="10"/>
    </row>
    <row r="75" spans="1:1" ht="15.75" customHeight="1">
      <c r="A75" s="10"/>
    </row>
    <row r="76" spans="1:1" ht="15.75" customHeight="1">
      <c r="A76" s="10"/>
    </row>
    <row r="77" spans="1:1" ht="15.75" customHeight="1">
      <c r="A77" s="10"/>
    </row>
    <row r="78" spans="1:1" ht="15.75" customHeight="1">
      <c r="A78" s="10"/>
    </row>
    <row r="79" spans="1:1" ht="15.75" customHeight="1">
      <c r="A79" s="10"/>
    </row>
    <row r="80" spans="1:1" ht="15.75" customHeight="1">
      <c r="A80" s="10"/>
    </row>
    <row r="81" spans="1:13" ht="15.75" customHeight="1">
      <c r="A81" s="10"/>
    </row>
    <row r="82" spans="1:13" ht="15.75" customHeight="1">
      <c r="A82" s="10"/>
    </row>
    <row r="83" spans="1:13" ht="15.75" customHeight="1">
      <c r="A83" s="10"/>
    </row>
    <row r="84" spans="1:13" ht="15.75" customHeight="1">
      <c r="A84" s="10"/>
    </row>
    <row r="85" spans="1:13" ht="15.75" customHeight="1">
      <c r="A85" s="10"/>
    </row>
    <row r="86" spans="1:13" ht="15.75" customHeight="1">
      <c r="A86" s="10"/>
    </row>
    <row r="87" spans="1:13" ht="15.75" customHeight="1">
      <c r="A87" s="10"/>
    </row>
    <row r="88" spans="1:13" ht="15.75" customHeight="1">
      <c r="A88" s="10"/>
    </row>
    <row r="89" spans="1:13" ht="15.75" customHeight="1">
      <c r="A89" s="10"/>
    </row>
    <row r="90" spans="1:13" ht="15.75" customHeight="1">
      <c r="A90" s="10"/>
    </row>
    <row r="91" spans="1:13" ht="15.75" customHeight="1">
      <c r="A91" s="10"/>
    </row>
    <row r="92" spans="1:13" ht="15.75" customHeight="1">
      <c r="A92" s="10"/>
    </row>
    <row r="93" spans="1:13" ht="15.75" customHeight="1">
      <c r="A93" s="10"/>
    </row>
    <row r="94" spans="1:13" ht="15.75" customHeight="1">
      <c r="A94" s="10"/>
    </row>
    <row r="95" spans="1:13" ht="15.75" customHeight="1">
      <c r="A95" s="10"/>
      <c r="M95" s="6"/>
    </row>
    <row r="96" spans="1:13" ht="15.75" customHeight="1">
      <c r="A96" s="10"/>
      <c r="M96" s="64"/>
    </row>
    <row r="97" spans="1:13" ht="15.75" customHeight="1">
      <c r="A97" s="10"/>
      <c r="M97" s="64"/>
    </row>
    <row r="98" spans="1:13" ht="15.75" customHeight="1">
      <c r="A98" s="10"/>
      <c r="M98" s="64"/>
    </row>
    <row r="99" spans="1:13" ht="15.75" customHeight="1">
      <c r="A99" s="10"/>
    </row>
    <row r="100" spans="1:13" ht="15.75" customHeight="1">
      <c r="A100" s="10"/>
      <c r="M100" s="41"/>
    </row>
    <row r="101" spans="1:13" ht="15.75" customHeight="1">
      <c r="A101" s="10"/>
    </row>
    <row r="102" spans="1:13" ht="15.75" customHeight="1">
      <c r="A102" s="10"/>
    </row>
    <row r="103" spans="1:13" ht="15.75" customHeight="1">
      <c r="A103" s="10"/>
    </row>
    <row r="104" spans="1:13" ht="15.75" customHeight="1">
      <c r="A104" s="10"/>
      <c r="K104" s="41"/>
    </row>
    <row r="105" spans="1:13" ht="15.75" customHeight="1">
      <c r="A105" s="10"/>
      <c r="K105" s="41"/>
    </row>
    <row r="106" spans="1:13" ht="15.75" customHeight="1">
      <c r="A106" s="10"/>
    </row>
    <row r="107" spans="1:13" ht="15.75" customHeight="1">
      <c r="A107" s="10"/>
    </row>
    <row r="108" spans="1:13" ht="15.75" customHeight="1">
      <c r="A108" s="10"/>
    </row>
    <row r="109" spans="1:13" ht="15.75" customHeight="1">
      <c r="A109" s="10"/>
    </row>
    <row r="110" spans="1:13" ht="15.75" customHeight="1">
      <c r="A110" s="10"/>
    </row>
    <row r="111" spans="1:13" ht="15.75" customHeight="1">
      <c r="A111" s="10"/>
    </row>
    <row r="112" spans="1:13" ht="15.75" customHeight="1">
      <c r="A112" s="10"/>
    </row>
    <row r="113" spans="1:1" ht="15.75" customHeight="1">
      <c r="A113" s="10"/>
    </row>
    <row r="114" spans="1:1" ht="15.75" customHeight="1">
      <c r="A114" s="10"/>
    </row>
    <row r="115" spans="1:1" ht="15.75" customHeight="1">
      <c r="A115" s="10"/>
    </row>
    <row r="116" spans="1:1" ht="15.75" customHeight="1">
      <c r="A116" s="10"/>
    </row>
    <row r="117" spans="1:1" ht="15.75" customHeight="1">
      <c r="A117" s="10"/>
    </row>
    <row r="118" spans="1:1" ht="15.75" customHeight="1">
      <c r="A118" s="10"/>
    </row>
    <row r="119" spans="1:1" ht="15.75" customHeight="1">
      <c r="A119" s="10"/>
    </row>
    <row r="120" spans="1:1" ht="15.75" customHeight="1">
      <c r="A120" s="10"/>
    </row>
    <row r="121" spans="1:1" ht="15.75" customHeight="1">
      <c r="A121" s="10"/>
    </row>
    <row r="122" spans="1:1" ht="15.75" customHeight="1">
      <c r="A122" s="10"/>
    </row>
    <row r="123" spans="1:1" ht="15.75" customHeight="1">
      <c r="A123" s="10"/>
    </row>
    <row r="124" spans="1:1" ht="15.75" customHeight="1">
      <c r="A124" s="10"/>
    </row>
    <row r="125" spans="1:1" ht="15.75" customHeight="1">
      <c r="A125" s="10"/>
    </row>
    <row r="126" spans="1:1" ht="15.75" customHeight="1">
      <c r="A126" s="10"/>
    </row>
    <row r="127" spans="1:1" ht="15.75" customHeight="1">
      <c r="A127" s="10"/>
    </row>
    <row r="128" spans="1:1" ht="15.75" customHeight="1">
      <c r="A128" s="10"/>
    </row>
    <row r="129" spans="1:12" ht="15.75" customHeight="1">
      <c r="A129" s="10"/>
    </row>
    <row r="130" spans="1:12" ht="15.75" customHeight="1">
      <c r="A130" s="10"/>
    </row>
    <row r="131" spans="1:12" ht="15.75" customHeight="1">
      <c r="A131" s="10"/>
    </row>
    <row r="132" spans="1:12" ht="15.75" customHeight="1">
      <c r="A132" s="10"/>
    </row>
    <row r="133" spans="1:12" ht="15.75" customHeight="1">
      <c r="A133" s="10"/>
    </row>
    <row r="134" spans="1:12" ht="15.75" customHeight="1">
      <c r="A134" s="10"/>
    </row>
    <row r="135" spans="1:12" ht="15.75" customHeight="1">
      <c r="A135" s="10"/>
    </row>
    <row r="136" spans="1:12" ht="15.75" customHeight="1">
      <c r="A136" s="10"/>
    </row>
    <row r="137" spans="1:12" ht="15.75" customHeight="1">
      <c r="A137" s="10"/>
    </row>
    <row r="138" spans="1:12" ht="15.75" customHeight="1">
      <c r="A138" s="10"/>
    </row>
    <row r="139" spans="1:12" ht="15.75" customHeight="1">
      <c r="A139" s="10"/>
    </row>
    <row r="140" spans="1:12" ht="15.75" customHeight="1">
      <c r="A140" s="10"/>
    </row>
    <row r="141" spans="1:12" ht="15.75" customHeight="1">
      <c r="A141" s="10"/>
      <c r="L141" s="64"/>
    </row>
    <row r="142" spans="1:12" ht="15.75" customHeight="1">
      <c r="A142" s="10"/>
      <c r="L142" s="64"/>
    </row>
    <row r="143" spans="1:12" ht="15.75" customHeight="1">
      <c r="A143" s="10"/>
      <c r="L143" s="64"/>
    </row>
    <row r="144" spans="1:12" ht="15.75" customHeight="1">
      <c r="A144" s="10"/>
    </row>
    <row r="145" spans="1:13" ht="15.75" customHeight="1">
      <c r="A145" s="10"/>
    </row>
    <row r="146" spans="1:13" ht="15.75" customHeight="1">
      <c r="A146" s="10"/>
      <c r="M146" s="41"/>
    </row>
    <row r="147" spans="1:13" ht="15.75" customHeight="1">
      <c r="A147" s="10"/>
    </row>
    <row r="148" spans="1:13" ht="15.75" customHeight="1">
      <c r="A148" s="10"/>
    </row>
    <row r="149" spans="1:13" ht="15.75" customHeight="1">
      <c r="A149" s="10"/>
    </row>
    <row r="150" spans="1:13" ht="15.75" customHeight="1">
      <c r="A150" s="10"/>
    </row>
    <row r="151" spans="1:13" ht="15.75" customHeight="1">
      <c r="A151" s="10"/>
    </row>
    <row r="152" spans="1:13" ht="15.75" customHeight="1">
      <c r="A152" s="10"/>
    </row>
    <row r="153" spans="1:13" ht="15.75" customHeight="1">
      <c r="A153" s="10"/>
    </row>
    <row r="154" spans="1:13" ht="15.75" customHeight="1">
      <c r="A154" s="10"/>
    </row>
    <row r="155" spans="1:13" ht="21" customHeight="1">
      <c r="A155" s="10"/>
    </row>
    <row r="156" spans="1:13" ht="21" customHeight="1">
      <c r="A156" s="10"/>
    </row>
    <row r="157" spans="1:13" ht="21" customHeight="1">
      <c r="A157" s="10"/>
      <c r="H157" s="41"/>
    </row>
    <row r="158" spans="1:13" ht="15.75">
      <c r="A158" s="11"/>
      <c r="H158" s="41"/>
    </row>
    <row r="159" spans="1:13">
      <c r="H159" s="41"/>
    </row>
    <row r="162" spans="1:1" ht="15.75">
      <c r="A162" s="10"/>
    </row>
  </sheetData>
  <mergeCells count="10">
    <mergeCell ref="B51:C51"/>
    <mergeCell ref="D51:E51"/>
    <mergeCell ref="B52:C52"/>
    <mergeCell ref="D52:E52"/>
    <mergeCell ref="B5:G5"/>
    <mergeCell ref="B6:G6"/>
    <mergeCell ref="B7:G7"/>
    <mergeCell ref="B9:G9"/>
    <mergeCell ref="B50:C50"/>
    <mergeCell ref="D50:E50"/>
  </mergeCells>
  <pageMargins left="0.70866141732283472" right="0.70866141732283472" top="0.74803149606299213" bottom="0.74803149606299213" header="0.31496062992125984" footer="0.31496062992125984"/>
  <pageSetup scale="76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0401A-EB54-4FA3-98B0-E1A901F261AB}">
  <dimension ref="A1:L109"/>
  <sheetViews>
    <sheetView topLeftCell="A64" workbookViewId="0">
      <selection activeCell="F76" sqref="F76"/>
    </sheetView>
  </sheetViews>
  <sheetFormatPr baseColWidth="10" defaultRowHeight="15"/>
  <cols>
    <col min="1" max="1" width="3.140625" customWidth="1"/>
    <col min="2" max="2" width="9.85546875" style="1" customWidth="1"/>
    <col min="3" max="3" width="8" style="1" customWidth="1"/>
    <col min="4" max="4" width="47.28515625" style="1" customWidth="1"/>
    <col min="5" max="5" width="13.42578125" style="63" customWidth="1"/>
    <col min="6" max="6" width="15.7109375" style="63" customWidth="1"/>
    <col min="7" max="7" width="19.140625" customWidth="1"/>
    <col min="8" max="8" width="8" customWidth="1"/>
    <col min="9" max="9" width="13.42578125" customWidth="1"/>
    <col min="10" max="10" width="13.140625" style="63" bestFit="1" customWidth="1"/>
    <col min="11" max="11" width="16.42578125" style="7" customWidth="1"/>
    <col min="12" max="12" width="13.140625" style="7" bestFit="1" customWidth="1"/>
  </cols>
  <sheetData>
    <row r="1" spans="1:12">
      <c r="B1" s="2"/>
      <c r="C1" s="2"/>
      <c r="E1" s="4"/>
      <c r="F1" s="4"/>
      <c r="G1" s="5"/>
    </row>
    <row r="2" spans="1:12">
      <c r="B2" s="2"/>
      <c r="C2" s="2"/>
      <c r="D2" s="2"/>
      <c r="E2" s="4"/>
      <c r="F2" s="4"/>
      <c r="G2" s="5"/>
    </row>
    <row r="3" spans="1:12">
      <c r="B3" s="2"/>
      <c r="C3" s="2"/>
      <c r="D3" s="2"/>
      <c r="E3" s="4"/>
      <c r="F3" s="4"/>
      <c r="G3" s="5"/>
    </row>
    <row r="4" spans="1:12" ht="18.75">
      <c r="B4" s="151"/>
      <c r="C4" s="151"/>
      <c r="D4" s="151"/>
      <c r="E4" s="151"/>
      <c r="F4" s="151"/>
      <c r="G4" s="151"/>
    </row>
    <row r="5" spans="1:12" ht="18.75">
      <c r="B5" s="8"/>
      <c r="C5" s="8"/>
      <c r="D5" s="8"/>
      <c r="E5" s="8"/>
      <c r="F5" s="8"/>
      <c r="G5" s="8"/>
    </row>
    <row r="6" spans="1:12" ht="18.75">
      <c r="B6" s="151" t="s">
        <v>0</v>
      </c>
      <c r="C6" s="151"/>
      <c r="D6" s="151"/>
      <c r="E6" s="151"/>
      <c r="F6" s="151"/>
      <c r="G6" s="151"/>
    </row>
    <row r="7" spans="1:12" ht="18.75">
      <c r="B7" s="151" t="s">
        <v>113</v>
      </c>
      <c r="C7" s="151"/>
      <c r="D7" s="151"/>
      <c r="E7" s="151"/>
      <c r="F7" s="151"/>
      <c r="G7" s="151"/>
    </row>
    <row r="8" spans="1:12" ht="15.75">
      <c r="B8" s="11"/>
      <c r="C8" s="11"/>
      <c r="D8" s="11"/>
      <c r="E8" s="13"/>
      <c r="F8" s="13"/>
      <c r="G8" s="14"/>
    </row>
    <row r="9" spans="1:12" ht="16.5">
      <c r="B9" s="157" t="s">
        <v>24</v>
      </c>
      <c r="C9" s="157"/>
      <c r="D9" s="157"/>
      <c r="E9" s="157"/>
      <c r="F9" s="157"/>
      <c r="G9" s="157"/>
    </row>
    <row r="10" spans="1:12" ht="11.25" customHeight="1">
      <c r="A10" s="10"/>
      <c r="B10" s="22"/>
      <c r="C10" s="65"/>
      <c r="D10" s="22"/>
      <c r="E10" s="66"/>
      <c r="F10" s="67"/>
      <c r="G10" s="68" t="s">
        <v>3</v>
      </c>
    </row>
    <row r="11" spans="1:12" ht="15.75">
      <c r="A11" s="10"/>
      <c r="B11" s="22" t="s">
        <v>4</v>
      </c>
      <c r="C11" s="69" t="s">
        <v>25</v>
      </c>
      <c r="D11" s="22" t="s">
        <v>6</v>
      </c>
      <c r="E11" s="23" t="s">
        <v>7</v>
      </c>
      <c r="F11" s="23" t="s">
        <v>8</v>
      </c>
      <c r="G11" s="23" t="s">
        <v>9</v>
      </c>
    </row>
    <row r="12" spans="1:12" ht="15.75" customHeight="1">
      <c r="A12" s="10"/>
      <c r="B12" s="70"/>
      <c r="C12" s="25"/>
      <c r="D12" s="26" t="s">
        <v>3</v>
      </c>
      <c r="E12" s="27"/>
      <c r="F12" s="28"/>
      <c r="G12" s="28">
        <f>+[3]FIMOVIT!$G$48</f>
        <v>9805490.25</v>
      </c>
    </row>
    <row r="13" spans="1:12" ht="15.75">
      <c r="A13" s="10"/>
      <c r="B13" s="71">
        <v>45383</v>
      </c>
      <c r="C13" s="72"/>
      <c r="D13" s="72"/>
      <c r="E13" s="97">
        <v>310995</v>
      </c>
      <c r="F13" s="74"/>
      <c r="G13" s="74">
        <f>+G12+E13-F13</f>
        <v>10116485.25</v>
      </c>
    </row>
    <row r="14" spans="1:12" ht="16.5" customHeight="1">
      <c r="A14" s="10"/>
      <c r="B14" s="30">
        <v>45383</v>
      </c>
      <c r="C14" s="31" t="s">
        <v>114</v>
      </c>
      <c r="D14" s="32" t="s">
        <v>115</v>
      </c>
      <c r="E14" s="33"/>
      <c r="F14" s="34">
        <v>1554600</v>
      </c>
      <c r="G14" s="74">
        <f t="shared" ref="G14:G60" si="0">+G13+E14-F14</f>
        <v>8561885.25</v>
      </c>
      <c r="L14" s="63"/>
    </row>
    <row r="15" spans="1:12" ht="16.5" customHeight="1">
      <c r="A15" s="10"/>
      <c r="B15" s="71">
        <v>45384</v>
      </c>
      <c r="C15" s="72"/>
      <c r="D15" s="72"/>
      <c r="E15" s="97">
        <v>324940</v>
      </c>
      <c r="F15" s="74"/>
      <c r="G15" s="74">
        <f t="shared" si="0"/>
        <v>8886825.25</v>
      </c>
      <c r="L15" s="63"/>
    </row>
    <row r="16" spans="1:12" ht="16.5" customHeight="1">
      <c r="A16" s="10"/>
      <c r="B16" s="71">
        <v>45385</v>
      </c>
      <c r="C16" s="72"/>
      <c r="D16" s="72"/>
      <c r="E16" s="97">
        <v>326145</v>
      </c>
      <c r="F16" s="74"/>
      <c r="G16" s="74">
        <f t="shared" si="0"/>
        <v>9212970.25</v>
      </c>
      <c r="L16" s="63"/>
    </row>
    <row r="17" spans="1:12" ht="16.5" customHeight="1">
      <c r="A17" s="10"/>
      <c r="B17" s="30">
        <v>45385</v>
      </c>
      <c r="C17" s="31" t="s">
        <v>116</v>
      </c>
      <c r="D17" s="32" t="s">
        <v>117</v>
      </c>
      <c r="E17" s="33"/>
      <c r="F17" s="34">
        <v>121540</v>
      </c>
      <c r="G17" s="74">
        <f t="shared" si="0"/>
        <v>9091430.25</v>
      </c>
      <c r="L17" s="63"/>
    </row>
    <row r="18" spans="1:12" ht="15.75" customHeight="1">
      <c r="A18" s="10"/>
      <c r="B18" s="71">
        <v>45386</v>
      </c>
      <c r="C18" s="72"/>
      <c r="D18" s="72"/>
      <c r="E18" s="97">
        <v>313545</v>
      </c>
      <c r="F18" s="74"/>
      <c r="G18" s="74">
        <f t="shared" si="0"/>
        <v>9404975.25</v>
      </c>
      <c r="L18" s="63"/>
    </row>
    <row r="19" spans="1:12" ht="15.75" customHeight="1">
      <c r="A19" s="10"/>
      <c r="B19" s="30">
        <v>45386</v>
      </c>
      <c r="C19" s="31" t="s">
        <v>118</v>
      </c>
      <c r="D19" s="32" t="s">
        <v>119</v>
      </c>
      <c r="E19" s="33"/>
      <c r="F19" s="34">
        <v>64865.58</v>
      </c>
      <c r="G19" s="74">
        <f t="shared" si="0"/>
        <v>9340109.6699999999</v>
      </c>
      <c r="L19" s="63"/>
    </row>
    <row r="20" spans="1:12" ht="15.75">
      <c r="A20" s="10"/>
      <c r="B20" s="30">
        <v>45386</v>
      </c>
      <c r="C20" s="31" t="s">
        <v>120</v>
      </c>
      <c r="D20" s="32" t="s">
        <v>121</v>
      </c>
      <c r="E20" s="33"/>
      <c r="F20" s="34">
        <v>64865.58</v>
      </c>
      <c r="G20" s="74">
        <f t="shared" si="0"/>
        <v>9275244.0899999999</v>
      </c>
      <c r="L20" s="63"/>
    </row>
    <row r="21" spans="1:12" ht="15.75">
      <c r="A21" s="10"/>
      <c r="B21" s="30">
        <v>45386</v>
      </c>
      <c r="C21" s="31" t="s">
        <v>122</v>
      </c>
      <c r="D21" s="32" t="s">
        <v>123</v>
      </c>
      <c r="E21" s="33"/>
      <c r="F21" s="34">
        <v>1760437.32</v>
      </c>
      <c r="G21" s="74">
        <f t="shared" si="0"/>
        <v>7514806.7699999996</v>
      </c>
      <c r="L21" s="63"/>
    </row>
    <row r="22" spans="1:12" ht="15.75">
      <c r="A22" s="10"/>
      <c r="B22" s="71">
        <v>45387</v>
      </c>
      <c r="C22" s="72"/>
      <c r="D22" s="72"/>
      <c r="E22" s="97">
        <v>309585</v>
      </c>
      <c r="F22" s="74"/>
      <c r="G22" s="74">
        <f t="shared" si="0"/>
        <v>7824391.7699999996</v>
      </c>
      <c r="L22" s="63"/>
    </row>
    <row r="23" spans="1:12" ht="15.75">
      <c r="A23" s="10"/>
      <c r="B23" s="30">
        <v>45387</v>
      </c>
      <c r="C23" s="31" t="s">
        <v>124</v>
      </c>
      <c r="D23" s="36" t="s">
        <v>125</v>
      </c>
      <c r="E23" s="33"/>
      <c r="F23" s="35">
        <v>1499213.94</v>
      </c>
      <c r="G23" s="74">
        <f t="shared" si="0"/>
        <v>6325177.8300000001</v>
      </c>
      <c r="L23" s="63"/>
    </row>
    <row r="24" spans="1:12" ht="15.75">
      <c r="A24" s="10"/>
      <c r="B24" s="71">
        <v>45388</v>
      </c>
      <c r="C24" s="72"/>
      <c r="D24" s="72"/>
      <c r="E24" s="97">
        <v>176595</v>
      </c>
      <c r="F24" s="74"/>
      <c r="G24" s="74">
        <f t="shared" si="0"/>
        <v>6501772.8300000001</v>
      </c>
      <c r="J24" s="120"/>
      <c r="L24" s="63"/>
    </row>
    <row r="25" spans="1:12" ht="15.75">
      <c r="A25" s="10"/>
      <c r="B25" s="71">
        <v>45389</v>
      </c>
      <c r="C25" s="72"/>
      <c r="D25" s="76"/>
      <c r="E25" s="97">
        <v>89745</v>
      </c>
      <c r="F25" s="73"/>
      <c r="G25" s="74">
        <f t="shared" si="0"/>
        <v>6591517.8300000001</v>
      </c>
      <c r="J25" s="120"/>
      <c r="L25" s="63"/>
    </row>
    <row r="26" spans="1:12" ht="15.75">
      <c r="A26" s="10"/>
      <c r="B26" s="71">
        <v>45390</v>
      </c>
      <c r="C26" s="72"/>
      <c r="D26" s="72"/>
      <c r="E26" s="97">
        <v>296345</v>
      </c>
      <c r="F26" s="74"/>
      <c r="G26" s="74">
        <f t="shared" si="0"/>
        <v>6887862.8300000001</v>
      </c>
      <c r="J26" s="120"/>
      <c r="L26" s="63"/>
    </row>
    <row r="27" spans="1:12" ht="15.75">
      <c r="A27" s="10"/>
      <c r="B27" s="71">
        <v>45391</v>
      </c>
      <c r="C27" s="72"/>
      <c r="D27" s="72"/>
      <c r="E27" s="97">
        <v>319935</v>
      </c>
      <c r="F27" s="74"/>
      <c r="G27" s="74">
        <f t="shared" si="0"/>
        <v>7207797.8300000001</v>
      </c>
      <c r="J27" s="120"/>
      <c r="L27" s="63"/>
    </row>
    <row r="28" spans="1:12" ht="15.75">
      <c r="A28" s="10"/>
      <c r="B28" s="71">
        <v>45392</v>
      </c>
      <c r="C28" s="72"/>
      <c r="D28" s="72"/>
      <c r="E28" s="97">
        <v>316395</v>
      </c>
      <c r="F28" s="74"/>
      <c r="G28" s="74">
        <f t="shared" si="0"/>
        <v>7524192.8300000001</v>
      </c>
      <c r="J28" s="120"/>
      <c r="L28" s="63"/>
    </row>
    <row r="29" spans="1:12" ht="15.75">
      <c r="A29" s="10"/>
      <c r="B29" s="30">
        <v>45392</v>
      </c>
      <c r="C29" s="31" t="s">
        <v>126</v>
      </c>
      <c r="D29" s="36" t="s">
        <v>127</v>
      </c>
      <c r="E29" s="33"/>
      <c r="F29" s="35">
        <v>1457107.12</v>
      </c>
      <c r="G29" s="74">
        <f t="shared" si="0"/>
        <v>6067085.71</v>
      </c>
      <c r="J29" s="120"/>
      <c r="L29" s="63"/>
    </row>
    <row r="30" spans="1:12" ht="15.75">
      <c r="A30" s="10"/>
      <c r="B30" s="30">
        <v>45392</v>
      </c>
      <c r="C30" s="31" t="s">
        <v>128</v>
      </c>
      <c r="D30" s="32" t="s">
        <v>129</v>
      </c>
      <c r="E30" s="33"/>
      <c r="F30" s="35">
        <v>147500</v>
      </c>
      <c r="G30" s="74">
        <f t="shared" si="0"/>
        <v>5919585.71</v>
      </c>
      <c r="J30" s="120"/>
      <c r="L30" s="63"/>
    </row>
    <row r="31" spans="1:12" ht="15.75">
      <c r="A31" s="10"/>
      <c r="B31" s="71">
        <v>45393</v>
      </c>
      <c r="C31" s="72"/>
      <c r="D31" s="72"/>
      <c r="E31" s="97">
        <v>305565</v>
      </c>
      <c r="F31" s="74"/>
      <c r="G31" s="74">
        <f t="shared" si="0"/>
        <v>6225150.71</v>
      </c>
      <c r="J31" s="120"/>
      <c r="L31" s="63"/>
    </row>
    <row r="32" spans="1:12" ht="15.75">
      <c r="A32" s="10"/>
      <c r="B32" s="30">
        <v>45393</v>
      </c>
      <c r="C32" s="31" t="s">
        <v>130</v>
      </c>
      <c r="D32" s="32" t="s">
        <v>131</v>
      </c>
      <c r="E32" s="33"/>
      <c r="F32" s="35">
        <v>552320</v>
      </c>
      <c r="G32" s="74">
        <f t="shared" si="0"/>
        <v>5672830.71</v>
      </c>
      <c r="J32" s="120"/>
      <c r="L32" s="63"/>
    </row>
    <row r="33" spans="1:12" ht="15.75">
      <c r="A33" s="10"/>
      <c r="B33" s="30">
        <v>45393</v>
      </c>
      <c r="C33" s="31" t="s">
        <v>132</v>
      </c>
      <c r="D33" s="32" t="s">
        <v>133</v>
      </c>
      <c r="E33" s="33"/>
      <c r="F33" s="35">
        <v>998428.57</v>
      </c>
      <c r="G33" s="74">
        <f t="shared" si="0"/>
        <v>4674402.1399999997</v>
      </c>
      <c r="J33" s="120"/>
      <c r="L33" s="63"/>
    </row>
    <row r="34" spans="1:12" ht="15.75">
      <c r="A34" s="10"/>
      <c r="B34" s="30">
        <v>45393</v>
      </c>
      <c r="C34" s="31" t="s">
        <v>134</v>
      </c>
      <c r="D34" s="32" t="s">
        <v>135</v>
      </c>
      <c r="E34" s="33"/>
      <c r="F34" s="35">
        <v>161123.51999999999</v>
      </c>
      <c r="G34" s="74">
        <f t="shared" si="0"/>
        <v>4513278.62</v>
      </c>
      <c r="J34" s="120"/>
      <c r="L34" s="63"/>
    </row>
    <row r="35" spans="1:12" ht="15.75">
      <c r="A35" s="10"/>
      <c r="B35" s="71">
        <v>45394</v>
      </c>
      <c r="C35" s="72"/>
      <c r="D35" s="72"/>
      <c r="E35" s="97">
        <v>299205</v>
      </c>
      <c r="F35" s="74"/>
      <c r="G35" s="74">
        <f t="shared" si="0"/>
        <v>4812483.62</v>
      </c>
      <c r="J35" s="120"/>
      <c r="L35" s="63"/>
    </row>
    <row r="36" spans="1:12" ht="15.75">
      <c r="A36" s="10"/>
      <c r="B36" s="71">
        <v>45395</v>
      </c>
      <c r="C36" s="72"/>
      <c r="D36" s="72"/>
      <c r="E36" s="97">
        <v>169275</v>
      </c>
      <c r="F36" s="74"/>
      <c r="G36" s="74">
        <f t="shared" si="0"/>
        <v>4981758.62</v>
      </c>
      <c r="J36" s="120"/>
      <c r="L36" s="63"/>
    </row>
    <row r="37" spans="1:12" ht="15.75">
      <c r="A37" s="10"/>
      <c r="B37" s="71">
        <v>45396</v>
      </c>
      <c r="C37" s="72"/>
      <c r="D37" s="72"/>
      <c r="E37" s="97">
        <v>91830</v>
      </c>
      <c r="F37" s="74"/>
      <c r="G37" s="74">
        <f t="shared" si="0"/>
        <v>5073588.62</v>
      </c>
      <c r="J37" s="120"/>
      <c r="L37" s="63"/>
    </row>
    <row r="38" spans="1:12" ht="15.75">
      <c r="A38" s="10"/>
      <c r="B38" s="71">
        <v>45397</v>
      </c>
      <c r="C38" s="72"/>
      <c r="D38" s="72"/>
      <c r="E38" s="97">
        <v>291825</v>
      </c>
      <c r="F38" s="73"/>
      <c r="G38" s="74">
        <f t="shared" si="0"/>
        <v>5365413.62</v>
      </c>
      <c r="J38" s="120"/>
      <c r="L38" s="63"/>
    </row>
    <row r="39" spans="1:12" ht="15.75">
      <c r="A39" s="10"/>
      <c r="B39" s="71">
        <v>45398</v>
      </c>
      <c r="C39" s="72"/>
      <c r="D39" s="72"/>
      <c r="E39" s="97">
        <v>282990</v>
      </c>
      <c r="F39" s="74"/>
      <c r="G39" s="74">
        <f t="shared" si="0"/>
        <v>5648403.6200000001</v>
      </c>
      <c r="J39" s="120"/>
      <c r="L39" s="63"/>
    </row>
    <row r="40" spans="1:12" ht="15.75">
      <c r="A40" s="10"/>
      <c r="B40" s="30">
        <v>45398</v>
      </c>
      <c r="C40" s="31" t="s">
        <v>136</v>
      </c>
      <c r="D40" s="32" t="s">
        <v>137</v>
      </c>
      <c r="E40" s="33"/>
      <c r="F40" s="35">
        <v>985208.35</v>
      </c>
      <c r="G40" s="74">
        <f t="shared" si="0"/>
        <v>4663195.2700000005</v>
      </c>
      <c r="J40" s="120"/>
      <c r="L40" s="63"/>
    </row>
    <row r="41" spans="1:12" ht="15.75">
      <c r="A41" s="10"/>
      <c r="B41" s="71">
        <v>45399</v>
      </c>
      <c r="C41" s="72"/>
      <c r="D41" s="72"/>
      <c r="E41" s="97">
        <v>304215</v>
      </c>
      <c r="F41" s="74"/>
      <c r="G41" s="74">
        <f t="shared" si="0"/>
        <v>4967410.2700000005</v>
      </c>
      <c r="J41" s="120"/>
      <c r="L41" s="63"/>
    </row>
    <row r="42" spans="1:12" ht="15.75">
      <c r="A42" s="10"/>
      <c r="B42" s="71">
        <v>45400</v>
      </c>
      <c r="C42" s="72"/>
      <c r="D42" s="72"/>
      <c r="E42" s="97">
        <v>321915</v>
      </c>
      <c r="F42" s="74"/>
      <c r="G42" s="74">
        <f t="shared" si="0"/>
        <v>5289325.2700000005</v>
      </c>
      <c r="J42" s="120"/>
      <c r="L42" s="63"/>
    </row>
    <row r="43" spans="1:12" ht="15.75">
      <c r="A43" s="10"/>
      <c r="B43" s="71">
        <v>45401</v>
      </c>
      <c r="C43" s="72"/>
      <c r="D43" s="72"/>
      <c r="E43" s="97">
        <v>302925</v>
      </c>
      <c r="F43" s="74"/>
      <c r="G43" s="74">
        <f t="shared" si="0"/>
        <v>5592250.2700000005</v>
      </c>
      <c r="I43" s="121"/>
      <c r="K43" s="121"/>
      <c r="L43" s="63"/>
    </row>
    <row r="44" spans="1:12" ht="15.75">
      <c r="A44" s="10"/>
      <c r="B44" s="71">
        <v>45402</v>
      </c>
      <c r="C44" s="72"/>
      <c r="D44" s="72"/>
      <c r="E44" s="97">
        <v>179310</v>
      </c>
      <c r="F44" s="74"/>
      <c r="G44" s="74">
        <f t="shared" si="0"/>
        <v>5771560.2700000005</v>
      </c>
      <c r="I44" s="75"/>
      <c r="K44" s="63"/>
      <c r="L44" s="63"/>
    </row>
    <row r="45" spans="1:12" ht="15.75">
      <c r="A45" s="10"/>
      <c r="B45" s="71">
        <v>45403</v>
      </c>
      <c r="C45" s="72"/>
      <c r="D45" s="72"/>
      <c r="E45" s="97">
        <v>92985</v>
      </c>
      <c r="F45" s="74"/>
      <c r="G45" s="74">
        <f t="shared" si="0"/>
        <v>5864545.2700000005</v>
      </c>
      <c r="I45" s="75"/>
      <c r="K45" s="63"/>
      <c r="L45" s="63"/>
    </row>
    <row r="46" spans="1:12" ht="15.75">
      <c r="A46" s="10"/>
      <c r="B46" s="71">
        <v>45404</v>
      </c>
      <c r="C46" s="72"/>
      <c r="D46" s="72"/>
      <c r="E46" s="97">
        <v>302070</v>
      </c>
      <c r="F46" s="73"/>
      <c r="G46" s="74">
        <f t="shared" si="0"/>
        <v>6166615.2700000005</v>
      </c>
      <c r="I46" s="75"/>
      <c r="K46" s="63"/>
      <c r="L46" s="63"/>
    </row>
    <row r="47" spans="1:12" ht="15.75">
      <c r="A47" s="10"/>
      <c r="B47" s="71">
        <v>45405</v>
      </c>
      <c r="C47" s="72"/>
      <c r="D47" s="72"/>
      <c r="E47" s="97">
        <v>302505</v>
      </c>
      <c r="F47" s="73"/>
      <c r="G47" s="74">
        <f t="shared" si="0"/>
        <v>6469120.2700000005</v>
      </c>
      <c r="I47" s="75"/>
      <c r="K47" s="63"/>
      <c r="L47" s="63"/>
    </row>
    <row r="48" spans="1:12" ht="15.75">
      <c r="A48" s="10"/>
      <c r="B48" s="30">
        <v>45405</v>
      </c>
      <c r="C48" s="31" t="s">
        <v>138</v>
      </c>
      <c r="D48" s="32" t="s">
        <v>139</v>
      </c>
      <c r="E48" s="73"/>
      <c r="F48" s="35">
        <v>238360</v>
      </c>
      <c r="G48" s="74">
        <f t="shared" si="0"/>
        <v>6230760.2700000005</v>
      </c>
      <c r="I48" s="75"/>
      <c r="K48" s="63"/>
      <c r="L48" s="63"/>
    </row>
    <row r="49" spans="1:12" ht="15.75">
      <c r="A49" s="10"/>
      <c r="B49" s="71">
        <v>45406</v>
      </c>
      <c r="C49" s="72"/>
      <c r="D49" s="72"/>
      <c r="E49" s="97">
        <v>299820</v>
      </c>
      <c r="F49" s="73"/>
      <c r="G49" s="74">
        <f t="shared" si="0"/>
        <v>6530580.2700000005</v>
      </c>
      <c r="I49" s="75"/>
      <c r="K49" s="63"/>
      <c r="L49" s="63" t="s">
        <v>140</v>
      </c>
    </row>
    <row r="50" spans="1:12" ht="15.75">
      <c r="A50" s="10"/>
      <c r="B50" s="71">
        <v>45407</v>
      </c>
      <c r="C50" s="72"/>
      <c r="D50" s="72"/>
      <c r="E50" s="97">
        <v>211005</v>
      </c>
      <c r="F50" s="73"/>
      <c r="G50" s="74">
        <f t="shared" si="0"/>
        <v>6741585.2700000005</v>
      </c>
      <c r="I50" s="75"/>
      <c r="K50" s="63"/>
      <c r="L50" s="63"/>
    </row>
    <row r="51" spans="1:12" ht="15.75">
      <c r="A51" s="10"/>
      <c r="B51" s="71">
        <v>45408</v>
      </c>
      <c r="C51" s="72"/>
      <c r="D51" s="72"/>
      <c r="E51" s="97">
        <v>307470</v>
      </c>
      <c r="F51" s="73"/>
      <c r="G51" s="74">
        <f t="shared" si="0"/>
        <v>7049055.2700000005</v>
      </c>
      <c r="I51" s="75"/>
      <c r="K51" s="63"/>
      <c r="L51" s="63"/>
    </row>
    <row r="52" spans="1:12" ht="15.75">
      <c r="A52" s="10"/>
      <c r="B52" s="30">
        <v>45408</v>
      </c>
      <c r="C52" s="31" t="s">
        <v>141</v>
      </c>
      <c r="D52" s="32" t="s">
        <v>142</v>
      </c>
      <c r="E52" s="33"/>
      <c r="F52" s="35">
        <v>403560</v>
      </c>
      <c r="G52" s="74">
        <f t="shared" si="0"/>
        <v>6645495.2700000005</v>
      </c>
      <c r="I52" s="75"/>
      <c r="K52" s="63"/>
      <c r="L52" s="63"/>
    </row>
    <row r="53" spans="1:12" ht="15.75">
      <c r="A53" s="10"/>
      <c r="B53" s="30">
        <v>45408</v>
      </c>
      <c r="C53" s="31" t="s">
        <v>143</v>
      </c>
      <c r="D53" s="32" t="s">
        <v>144</v>
      </c>
      <c r="E53" s="33"/>
      <c r="F53" s="35">
        <v>354000</v>
      </c>
      <c r="G53" s="74">
        <f t="shared" si="0"/>
        <v>6291495.2700000005</v>
      </c>
      <c r="I53" s="75"/>
      <c r="K53" s="63"/>
      <c r="L53" s="63"/>
    </row>
    <row r="54" spans="1:12" ht="15.75">
      <c r="A54" s="10"/>
      <c r="B54" s="30">
        <v>45408</v>
      </c>
      <c r="C54" s="31" t="s">
        <v>145</v>
      </c>
      <c r="D54" s="32" t="s">
        <v>146</v>
      </c>
      <c r="E54" s="33"/>
      <c r="F54" s="35">
        <v>378780</v>
      </c>
      <c r="G54" s="74">
        <f t="shared" si="0"/>
        <v>5912715.2700000005</v>
      </c>
      <c r="I54" s="75"/>
      <c r="K54" s="63"/>
      <c r="L54" s="63"/>
    </row>
    <row r="55" spans="1:12" ht="15.75">
      <c r="A55" s="10"/>
      <c r="B55" s="30">
        <v>45408</v>
      </c>
      <c r="C55" s="31" t="s">
        <v>147</v>
      </c>
      <c r="D55" s="32" t="s">
        <v>148</v>
      </c>
      <c r="E55" s="33"/>
      <c r="F55" s="35">
        <v>400020</v>
      </c>
      <c r="G55" s="74">
        <f t="shared" si="0"/>
        <v>5512695.2700000005</v>
      </c>
      <c r="I55" s="75"/>
      <c r="K55" s="63"/>
      <c r="L55" s="63"/>
    </row>
    <row r="56" spans="1:12" ht="15.75">
      <c r="A56" s="10"/>
      <c r="B56" s="71">
        <v>45409</v>
      </c>
      <c r="C56" s="72"/>
      <c r="D56" s="72"/>
      <c r="E56" s="97">
        <v>170715</v>
      </c>
      <c r="F56" s="73"/>
      <c r="G56" s="74">
        <f t="shared" si="0"/>
        <v>5683410.2700000005</v>
      </c>
      <c r="I56" s="75"/>
      <c r="K56" s="63"/>
      <c r="L56" s="63"/>
    </row>
    <row r="57" spans="1:12" ht="15.75">
      <c r="A57" s="10"/>
      <c r="B57" s="71">
        <v>45410</v>
      </c>
      <c r="C57" s="72"/>
      <c r="D57" s="72"/>
      <c r="E57" s="97">
        <v>72600</v>
      </c>
      <c r="F57" s="73"/>
      <c r="G57" s="74">
        <f t="shared" si="0"/>
        <v>5756010.2700000005</v>
      </c>
      <c r="I57" s="75"/>
      <c r="K57" s="63"/>
      <c r="L57" s="63"/>
    </row>
    <row r="58" spans="1:12" ht="15" customHeight="1">
      <c r="A58" s="10"/>
      <c r="B58" s="71">
        <v>45411</v>
      </c>
      <c r="C58" s="72"/>
      <c r="D58" s="72"/>
      <c r="E58" s="97">
        <v>102195</v>
      </c>
      <c r="F58" s="73"/>
      <c r="G58" s="74">
        <f t="shared" si="0"/>
        <v>5858205.2700000005</v>
      </c>
      <c r="I58" s="75"/>
      <c r="K58" s="63"/>
      <c r="L58" s="63"/>
    </row>
    <row r="59" spans="1:12" ht="15.75">
      <c r="A59" s="10"/>
      <c r="B59" s="71">
        <v>45412</v>
      </c>
      <c r="C59" s="72"/>
      <c r="D59" s="72"/>
      <c r="E59" s="97">
        <v>329100</v>
      </c>
      <c r="F59" s="73"/>
      <c r="G59" s="74">
        <f t="shared" si="0"/>
        <v>6187305.2700000005</v>
      </c>
      <c r="I59" s="75"/>
      <c r="K59" s="63"/>
      <c r="L59" s="63"/>
    </row>
    <row r="60" spans="1:12" ht="15.75">
      <c r="A60" s="10"/>
      <c r="B60" s="71">
        <v>45412</v>
      </c>
      <c r="C60" s="72"/>
      <c r="D60" s="72" t="s">
        <v>26</v>
      </c>
      <c r="E60" s="73"/>
      <c r="F60" s="73">
        <v>440094</v>
      </c>
      <c r="G60" s="74">
        <f t="shared" si="0"/>
        <v>5747211.2700000005</v>
      </c>
      <c r="I60" s="75"/>
      <c r="K60" s="63"/>
      <c r="L60" s="63"/>
    </row>
    <row r="61" spans="1:12" ht="15.75">
      <c r="A61" s="10"/>
      <c r="B61" s="77" t="s">
        <v>14</v>
      </c>
      <c r="C61" s="78"/>
      <c r="D61" s="78"/>
      <c r="E61" s="79">
        <f>SUM(E13:E59)</f>
        <v>7523745</v>
      </c>
      <c r="F61" s="79">
        <f>SUM(F14:F60)</f>
        <v>11582023.98</v>
      </c>
      <c r="G61" s="80"/>
      <c r="I61" s="75"/>
      <c r="K61" s="63"/>
      <c r="L61" s="63"/>
    </row>
    <row r="62" spans="1:12" ht="15.75">
      <c r="A62" s="10"/>
      <c r="B62" s="81"/>
      <c r="C62" s="51"/>
      <c r="D62" s="51"/>
      <c r="E62" s="54"/>
      <c r="F62"/>
      <c r="G62" s="54"/>
      <c r="I62" s="75"/>
      <c r="K62" s="63"/>
      <c r="L62" s="63"/>
    </row>
    <row r="63" spans="1:12" ht="15.75">
      <c r="A63" s="10"/>
      <c r="B63" s="82"/>
      <c r="C63" s="82"/>
      <c r="D63" s="82"/>
      <c r="E63" s="53"/>
      <c r="F63" s="83"/>
      <c r="G63" s="83"/>
      <c r="I63" s="75"/>
      <c r="K63" s="63"/>
      <c r="L63" s="63"/>
    </row>
    <row r="64" spans="1:12" ht="15.75">
      <c r="A64" s="10"/>
      <c r="B64" s="155" t="s">
        <v>15</v>
      </c>
      <c r="C64" s="155"/>
      <c r="D64" s="148" t="s">
        <v>16</v>
      </c>
      <c r="E64" s="148"/>
      <c r="F64" s="149" t="s">
        <v>27</v>
      </c>
      <c r="G64" s="149"/>
    </row>
    <row r="65" spans="1:12" ht="15.75">
      <c r="A65" s="10"/>
      <c r="B65" s="147" t="s">
        <v>18</v>
      </c>
      <c r="C65" s="147"/>
      <c r="D65" s="148" t="s">
        <v>19</v>
      </c>
      <c r="E65" s="148"/>
      <c r="F65" s="155" t="s">
        <v>20</v>
      </c>
      <c r="G65" s="155"/>
    </row>
    <row r="66" spans="1:12" ht="15.75">
      <c r="A66" s="10"/>
      <c r="B66" s="149" t="s">
        <v>21</v>
      </c>
      <c r="C66" s="149"/>
      <c r="D66" s="150" t="s">
        <v>22</v>
      </c>
      <c r="E66" s="150"/>
      <c r="F66" s="156" t="s">
        <v>23</v>
      </c>
      <c r="G66" s="156"/>
    </row>
    <row r="67" spans="1:12" ht="15.75">
      <c r="A67" s="10"/>
      <c r="B67" s="82"/>
      <c r="C67" s="82"/>
      <c r="D67" s="82"/>
      <c r="E67" s="84"/>
      <c r="F67" s="85"/>
      <c r="G67" s="84"/>
    </row>
    <row r="68" spans="1:12" ht="15.75">
      <c r="A68" s="10"/>
      <c r="B68" s="82"/>
      <c r="C68" s="82"/>
      <c r="D68" s="82"/>
      <c r="E68" s="83"/>
      <c r="F68" s="85"/>
      <c r="G68" s="86"/>
      <c r="I68" s="75"/>
      <c r="K68" s="63"/>
      <c r="L68" s="63"/>
    </row>
    <row r="69" spans="1:12" ht="15.75">
      <c r="A69" s="10"/>
      <c r="B69" s="82"/>
      <c r="C69" s="82"/>
      <c r="D69" s="82"/>
      <c r="E69" s="83"/>
      <c r="F69" s="83"/>
      <c r="G69" s="86"/>
      <c r="I69" s="75"/>
      <c r="K69" s="63"/>
      <c r="L69" s="63"/>
    </row>
    <row r="70" spans="1:12" ht="15.75">
      <c r="A70" s="10"/>
      <c r="B70" s="82"/>
      <c r="C70" s="82"/>
      <c r="D70" s="82"/>
      <c r="E70" s="83"/>
      <c r="F70" s="83"/>
      <c r="G70" s="86"/>
      <c r="I70" s="75"/>
      <c r="K70" s="63"/>
      <c r="L70" s="63"/>
    </row>
    <row r="71" spans="1:12" ht="15.75">
      <c r="A71" s="10"/>
      <c r="B71" s="82"/>
      <c r="C71" s="82"/>
      <c r="D71" s="82"/>
      <c r="E71" s="83"/>
      <c r="F71" s="83"/>
      <c r="G71" s="86"/>
      <c r="I71" s="75"/>
      <c r="K71" s="63"/>
      <c r="L71" s="63"/>
    </row>
    <row r="72" spans="1:12" ht="15.75">
      <c r="A72" s="10"/>
      <c r="F72" s="83"/>
      <c r="G72" s="41"/>
      <c r="I72" s="75"/>
      <c r="K72" s="63"/>
      <c r="L72" s="63"/>
    </row>
    <row r="73" spans="1:12" ht="15.75">
      <c r="A73" s="10"/>
      <c r="G73" s="41"/>
      <c r="I73" s="75"/>
      <c r="K73" s="63"/>
      <c r="L73" s="63"/>
    </row>
    <row r="74" spans="1:12" ht="15.75">
      <c r="A74" s="10"/>
      <c r="G74" s="41"/>
      <c r="I74" s="75"/>
      <c r="K74" s="63"/>
      <c r="L74" s="63"/>
    </row>
    <row r="75" spans="1:12" ht="15.75">
      <c r="A75" s="10"/>
      <c r="I75" s="75"/>
      <c r="K75" s="63"/>
      <c r="L75" s="63"/>
    </row>
    <row r="76" spans="1:12" ht="15.75">
      <c r="A76" s="10"/>
      <c r="I76" s="75"/>
      <c r="K76" s="63"/>
      <c r="L76" s="63"/>
    </row>
    <row r="77" spans="1:12" ht="15.75">
      <c r="A77" s="10"/>
      <c r="I77" s="75"/>
      <c r="K77" s="63"/>
      <c r="L77" s="63"/>
    </row>
    <row r="78" spans="1:12" ht="15.75">
      <c r="A78" s="10"/>
      <c r="I78" s="75"/>
      <c r="K78" s="63"/>
      <c r="L78" s="63"/>
    </row>
    <row r="79" spans="1:12" ht="15" customHeight="1">
      <c r="A79" s="10"/>
      <c r="I79" s="75"/>
      <c r="K79" s="63"/>
      <c r="L79" s="63"/>
    </row>
    <row r="80" spans="1:12" ht="15.75" customHeight="1">
      <c r="A80" s="10"/>
      <c r="I80" s="75"/>
      <c r="K80" s="63"/>
      <c r="L80" s="63"/>
    </row>
    <row r="81" spans="1:12" ht="15.75" customHeight="1">
      <c r="A81" s="10"/>
      <c r="I81" s="75"/>
      <c r="K81" s="63"/>
      <c r="L81" s="63"/>
    </row>
    <row r="82" spans="1:12" ht="15.75" customHeight="1">
      <c r="A82" s="10"/>
      <c r="I82" s="75"/>
      <c r="K82" s="63"/>
      <c r="L82" s="63"/>
    </row>
    <row r="83" spans="1:12" ht="12.75" customHeight="1">
      <c r="A83" s="10"/>
      <c r="I83" s="75"/>
      <c r="K83" s="75"/>
      <c r="L83" s="63"/>
    </row>
    <row r="84" spans="1:12" ht="15.75">
      <c r="A84" s="10"/>
      <c r="I84" s="75"/>
      <c r="K84" s="63"/>
      <c r="L84" s="63"/>
    </row>
    <row r="85" spans="1:12" ht="15.75">
      <c r="A85" s="10"/>
      <c r="I85" s="75"/>
      <c r="K85" s="63"/>
      <c r="L85" s="63"/>
    </row>
    <row r="86" spans="1:12" ht="21" customHeight="1">
      <c r="A86" s="10"/>
    </row>
    <row r="87" spans="1:12" ht="21" customHeight="1">
      <c r="A87" s="10"/>
      <c r="K87" s="63"/>
      <c r="L87" s="63"/>
    </row>
    <row r="88" spans="1:12" ht="15" customHeight="1">
      <c r="A88" s="10"/>
    </row>
    <row r="89" spans="1:12" ht="15" customHeight="1">
      <c r="A89" s="10"/>
    </row>
    <row r="90" spans="1:12" ht="15" customHeight="1">
      <c r="A90" s="10"/>
    </row>
    <row r="91" spans="1:12" ht="15" customHeight="1">
      <c r="A91" s="10"/>
    </row>
    <row r="92" spans="1:12" ht="15.75">
      <c r="A92" s="10"/>
    </row>
    <row r="93" spans="1:12" ht="15.75">
      <c r="A93" s="10"/>
    </row>
    <row r="94" spans="1:12" ht="15.75">
      <c r="A94" s="10"/>
    </row>
    <row r="95" spans="1:12" ht="15.75">
      <c r="A95" s="10"/>
    </row>
    <row r="96" spans="1:12" ht="15.75">
      <c r="A96" s="10"/>
    </row>
    <row r="97" spans="1:1" ht="15.75">
      <c r="A97" s="10"/>
    </row>
    <row r="98" spans="1:1" ht="15.75">
      <c r="A98" s="10"/>
    </row>
    <row r="99" spans="1:1" ht="15" customHeight="1"/>
    <row r="102" spans="1:1" ht="15" customHeight="1"/>
    <row r="103" spans="1:1" ht="15" customHeight="1"/>
    <row r="104" spans="1:1" ht="15" customHeight="1"/>
    <row r="105" spans="1:1" ht="15" customHeight="1"/>
    <row r="106" spans="1:1" ht="15" customHeight="1"/>
    <row r="107" spans="1:1" ht="15" customHeight="1"/>
    <row r="108" spans="1:1" ht="15" customHeight="1"/>
    <row r="109" spans="1:1" ht="15" customHeight="1"/>
  </sheetData>
  <mergeCells count="13">
    <mergeCell ref="B4:G4"/>
    <mergeCell ref="B6:G6"/>
    <mergeCell ref="B7:G7"/>
    <mergeCell ref="B9:G9"/>
    <mergeCell ref="B64:C64"/>
    <mergeCell ref="D64:E64"/>
    <mergeCell ref="F64:G64"/>
    <mergeCell ref="B65:C65"/>
    <mergeCell ref="D65:E65"/>
    <mergeCell ref="F65:G65"/>
    <mergeCell ref="B66:C66"/>
    <mergeCell ref="D66:E66"/>
    <mergeCell ref="F66:G66"/>
  </mergeCells>
  <pageMargins left="0.70866141732283472" right="0.70866141732283472" top="0.74803149606299213" bottom="0.74803149606299213" header="0.31496062992125984" footer="0.31496062992125984"/>
  <pageSetup scale="63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7769F-9D8A-42D6-A18C-8524252FE97E}">
  <sheetPr>
    <pageSetUpPr fitToPage="1"/>
  </sheetPr>
  <dimension ref="A1:N208"/>
  <sheetViews>
    <sheetView topLeftCell="A56" workbookViewId="0">
      <selection activeCell="D14" sqref="D14"/>
    </sheetView>
  </sheetViews>
  <sheetFormatPr baseColWidth="10" defaultRowHeight="15"/>
  <cols>
    <col min="1" max="1" width="3.140625" customWidth="1"/>
    <col min="2" max="2" width="10" style="1" customWidth="1"/>
    <col min="3" max="3" width="7.7109375" style="1" customWidth="1"/>
    <col min="4" max="4" width="47.5703125" style="1" customWidth="1"/>
    <col min="5" max="5" width="14" style="7" customWidth="1"/>
    <col min="6" max="6" width="13.5703125" style="63" customWidth="1"/>
    <col min="7" max="7" width="14.7109375" customWidth="1"/>
    <col min="8" max="8" width="6.5703125" customWidth="1"/>
    <col min="9" max="9" width="15.42578125" customWidth="1"/>
    <col min="10" max="11" width="14.140625" bestFit="1" customWidth="1"/>
    <col min="12" max="12" width="14.140625" style="6" bestFit="1" customWidth="1"/>
    <col min="13" max="13" width="14.140625" bestFit="1" customWidth="1"/>
    <col min="14" max="14" width="14.42578125" style="7" customWidth="1"/>
  </cols>
  <sheetData>
    <row r="1" spans="1:10">
      <c r="C1" s="2"/>
      <c r="D1" s="2"/>
      <c r="E1" s="3"/>
      <c r="F1" s="4"/>
      <c r="G1" s="5"/>
    </row>
    <row r="2" spans="1:10">
      <c r="B2" s="2"/>
      <c r="C2" s="2"/>
      <c r="D2" s="2"/>
      <c r="E2" s="3"/>
      <c r="F2" s="4"/>
      <c r="G2" s="5"/>
    </row>
    <row r="3" spans="1:10">
      <c r="B3" s="2"/>
      <c r="C3" s="2"/>
      <c r="D3" s="2"/>
      <c r="E3" s="3"/>
      <c r="F3" s="4"/>
      <c r="G3" s="5"/>
    </row>
    <row r="4" spans="1:10" ht="18.75">
      <c r="B4" s="151"/>
      <c r="C4" s="151"/>
      <c r="D4" s="151"/>
      <c r="E4" s="151"/>
      <c r="F4" s="151"/>
      <c r="G4" s="151"/>
    </row>
    <row r="5" spans="1:10" ht="18.75">
      <c r="B5" s="8"/>
      <c r="C5" s="8"/>
      <c r="D5" s="8"/>
      <c r="E5" s="8"/>
      <c r="F5" s="8"/>
      <c r="G5" s="8"/>
    </row>
    <row r="6" spans="1:10" ht="18.75">
      <c r="B6" s="151" t="s">
        <v>0</v>
      </c>
      <c r="C6" s="151"/>
      <c r="D6" s="151"/>
      <c r="E6" s="151"/>
      <c r="F6" s="151"/>
      <c r="G6" s="151"/>
    </row>
    <row r="7" spans="1:10">
      <c r="B7" s="155" t="s">
        <v>69</v>
      </c>
      <c r="C7" s="155"/>
      <c r="D7" s="155"/>
      <c r="E7" s="155"/>
      <c r="F7" s="155"/>
      <c r="G7" s="155"/>
    </row>
    <row r="8" spans="1:10" ht="16.5" thickBot="1">
      <c r="A8" s="10"/>
      <c r="B8" s="9"/>
      <c r="C8" s="11"/>
      <c r="D8" s="11"/>
      <c r="E8" s="12"/>
      <c r="F8" s="13"/>
      <c r="G8" s="14"/>
    </row>
    <row r="9" spans="1:10" ht="17.25" thickBot="1">
      <c r="A9" s="10"/>
      <c r="B9" s="152" t="s">
        <v>2</v>
      </c>
      <c r="C9" s="153"/>
      <c r="D9" s="153"/>
      <c r="E9" s="153"/>
      <c r="F9" s="153"/>
      <c r="G9" s="154"/>
    </row>
    <row r="10" spans="1:10" ht="15.75">
      <c r="A10" s="10"/>
      <c r="B10" s="15"/>
      <c r="C10" s="16"/>
      <c r="D10" s="17"/>
      <c r="E10" s="18"/>
      <c r="F10" s="19"/>
      <c r="G10" s="20" t="s">
        <v>3</v>
      </c>
    </row>
    <row r="11" spans="1:10" ht="15.75">
      <c r="A11" s="10"/>
      <c r="B11" s="21" t="s">
        <v>4</v>
      </c>
      <c r="C11" s="22" t="s">
        <v>5</v>
      </c>
      <c r="D11" s="22" t="s">
        <v>6</v>
      </c>
      <c r="E11" s="23" t="s">
        <v>7</v>
      </c>
      <c r="F11" s="23" t="s">
        <v>8</v>
      </c>
      <c r="G11" s="23" t="s">
        <v>9</v>
      </c>
    </row>
    <row r="12" spans="1:10" ht="16.5" customHeight="1">
      <c r="A12" s="10"/>
      <c r="B12" s="24"/>
      <c r="C12" s="25"/>
      <c r="D12" s="26" t="s">
        <v>3</v>
      </c>
      <c r="E12" s="27"/>
      <c r="F12" s="28"/>
      <c r="G12" s="29">
        <f>+'COLECTORA ABRIL 2024'!G45</f>
        <v>226898.38999999687</v>
      </c>
    </row>
    <row r="13" spans="1:10" ht="16.5" customHeight="1">
      <c r="A13" s="10"/>
      <c r="B13" s="30">
        <v>45413</v>
      </c>
      <c r="C13" s="31"/>
      <c r="D13" s="32"/>
      <c r="E13" s="33">
        <v>563430</v>
      </c>
      <c r="F13" s="34" cm="1">
        <f t="array" aca="1" ref="F13" ca="1">F13:F72</f>
        <v>0</v>
      </c>
      <c r="G13" s="35">
        <f>+G12+E13</f>
        <v>790328.38999999687</v>
      </c>
    </row>
    <row r="14" spans="1:10" ht="16.5" customHeight="1">
      <c r="A14" s="10"/>
      <c r="B14" s="30">
        <v>45413</v>
      </c>
      <c r="C14" s="31"/>
      <c r="D14" s="32" t="s">
        <v>70</v>
      </c>
      <c r="E14" s="33"/>
      <c r="F14" s="34">
        <v>200</v>
      </c>
      <c r="G14" s="35">
        <f>+G13+E14-F14</f>
        <v>790128.38999999687</v>
      </c>
    </row>
    <row r="15" spans="1:10" ht="16.5" customHeight="1">
      <c r="A15" s="10"/>
      <c r="B15" s="30">
        <v>45413</v>
      </c>
      <c r="C15" s="31" t="s">
        <v>71</v>
      </c>
      <c r="D15" s="32" t="s">
        <v>151</v>
      </c>
      <c r="E15" s="33"/>
      <c r="F15" s="34">
        <v>407100</v>
      </c>
      <c r="G15" s="35">
        <f t="shared" ref="G15:G78" si="0">+G14+E15-F15</f>
        <v>383028.38999999687</v>
      </c>
      <c r="J15">
        <v>0</v>
      </c>
    </row>
    <row r="16" spans="1:10" ht="16.5" customHeight="1">
      <c r="A16" s="10"/>
      <c r="B16" s="30">
        <v>45413</v>
      </c>
      <c r="C16" s="31" t="s">
        <v>72</v>
      </c>
      <c r="D16" s="32" t="s">
        <v>152</v>
      </c>
      <c r="E16" s="33"/>
      <c r="F16" s="34">
        <v>488520</v>
      </c>
      <c r="G16" s="35">
        <f t="shared" si="0"/>
        <v>-105491.61000000313</v>
      </c>
    </row>
    <row r="17" spans="1:7" ht="16.5" customHeight="1">
      <c r="A17" s="10"/>
      <c r="B17" s="30">
        <v>45413</v>
      </c>
      <c r="C17" s="31" t="s">
        <v>73</v>
      </c>
      <c r="D17" s="32" t="s">
        <v>153</v>
      </c>
      <c r="E17" s="33"/>
      <c r="F17" s="34">
        <v>400020</v>
      </c>
      <c r="G17" s="35">
        <f t="shared" si="0"/>
        <v>-505511.61000000313</v>
      </c>
    </row>
    <row r="18" spans="1:7" ht="16.5" customHeight="1">
      <c r="A18" s="10"/>
      <c r="B18" s="30">
        <v>45413</v>
      </c>
      <c r="C18" s="31" t="s">
        <v>74</v>
      </c>
      <c r="D18" s="32" t="s">
        <v>154</v>
      </c>
      <c r="E18" s="33"/>
      <c r="F18" s="34">
        <v>403560</v>
      </c>
      <c r="G18" s="35">
        <f t="shared" si="0"/>
        <v>-909071.61000000313</v>
      </c>
    </row>
    <row r="19" spans="1:7" ht="16.5" customHeight="1">
      <c r="A19" s="10"/>
      <c r="B19" s="30">
        <v>45413</v>
      </c>
      <c r="C19" s="31" t="s">
        <v>75</v>
      </c>
      <c r="D19" s="32" t="s">
        <v>155</v>
      </c>
      <c r="E19" s="33"/>
      <c r="F19" s="34">
        <v>148680</v>
      </c>
      <c r="G19" s="35">
        <f t="shared" si="0"/>
        <v>-1057751.6100000031</v>
      </c>
    </row>
    <row r="20" spans="1:7" ht="16.5" customHeight="1">
      <c r="A20" s="10"/>
      <c r="B20" s="30">
        <v>45413</v>
      </c>
      <c r="C20" s="31" t="s">
        <v>76</v>
      </c>
      <c r="D20" s="32" t="s">
        <v>203</v>
      </c>
      <c r="E20" s="33"/>
      <c r="F20" s="34">
        <v>361080</v>
      </c>
      <c r="G20" s="35">
        <f t="shared" si="0"/>
        <v>-1418831.6100000031</v>
      </c>
    </row>
    <row r="21" spans="1:7" ht="16.5" customHeight="1">
      <c r="A21" s="10"/>
      <c r="B21" s="30">
        <v>45413</v>
      </c>
      <c r="C21" s="31" t="s">
        <v>77</v>
      </c>
      <c r="D21" s="32" t="s">
        <v>156</v>
      </c>
      <c r="E21" s="33"/>
      <c r="F21" s="34">
        <v>403560</v>
      </c>
      <c r="G21" s="35">
        <f t="shared" si="0"/>
        <v>-1822391.6100000031</v>
      </c>
    </row>
    <row r="22" spans="1:7" ht="16.5" customHeight="1">
      <c r="A22" s="10"/>
      <c r="B22" s="30">
        <v>45413</v>
      </c>
      <c r="C22" s="31" t="s">
        <v>78</v>
      </c>
      <c r="D22" s="32" t="s">
        <v>157</v>
      </c>
      <c r="E22" s="33"/>
      <c r="F22" s="34">
        <v>776700.01</v>
      </c>
      <c r="G22" s="35">
        <f t="shared" si="0"/>
        <v>-2599091.6200000029</v>
      </c>
    </row>
    <row r="23" spans="1:7" ht="16.5" customHeight="1">
      <c r="A23" s="10"/>
      <c r="B23" s="30">
        <v>45414</v>
      </c>
      <c r="C23" s="31"/>
      <c r="D23" s="32"/>
      <c r="E23" s="33">
        <v>555205</v>
      </c>
      <c r="G23" s="35">
        <f t="shared" si="0"/>
        <v>-2043886.6200000029</v>
      </c>
    </row>
    <row r="24" spans="1:7" ht="16.5" customHeight="1">
      <c r="A24" s="10"/>
      <c r="B24" s="30">
        <v>45414</v>
      </c>
      <c r="C24" s="31" t="s">
        <v>79</v>
      </c>
      <c r="D24" s="32" t="s">
        <v>158</v>
      </c>
      <c r="E24" s="33"/>
      <c r="F24" s="34">
        <v>177000</v>
      </c>
      <c r="G24" s="35">
        <f t="shared" si="0"/>
        <v>-2220886.6200000029</v>
      </c>
    </row>
    <row r="25" spans="1:7" ht="16.5" customHeight="1">
      <c r="A25" s="10"/>
      <c r="B25" s="30">
        <v>45414</v>
      </c>
      <c r="C25" s="31" t="s">
        <v>80</v>
      </c>
      <c r="D25" s="32" t="s">
        <v>159</v>
      </c>
      <c r="E25" s="33"/>
      <c r="F25" s="34">
        <v>407100</v>
      </c>
      <c r="G25" s="35">
        <f t="shared" si="0"/>
        <v>-2627986.6200000029</v>
      </c>
    </row>
    <row r="26" spans="1:7" ht="16.5" customHeight="1">
      <c r="A26" s="10"/>
      <c r="B26" s="30">
        <v>45414</v>
      </c>
      <c r="C26" s="31" t="s">
        <v>81</v>
      </c>
      <c r="D26" s="32" t="s">
        <v>160</v>
      </c>
      <c r="E26" s="33"/>
      <c r="F26" s="34">
        <v>357540</v>
      </c>
      <c r="G26" s="35">
        <f t="shared" si="0"/>
        <v>-2985526.6200000029</v>
      </c>
    </row>
    <row r="27" spans="1:7" ht="16.5" customHeight="1">
      <c r="A27" s="10"/>
      <c r="B27" s="30">
        <v>45414</v>
      </c>
      <c r="C27" s="31" t="s">
        <v>82</v>
      </c>
      <c r="D27" s="32" t="s">
        <v>161</v>
      </c>
      <c r="E27" s="33"/>
      <c r="F27" s="34">
        <v>357540</v>
      </c>
      <c r="G27" s="35">
        <f t="shared" si="0"/>
        <v>-3343066.6200000029</v>
      </c>
    </row>
    <row r="28" spans="1:7" ht="16.5" customHeight="1">
      <c r="A28" s="10"/>
      <c r="B28" s="30">
        <v>45414</v>
      </c>
      <c r="C28" s="31" t="s">
        <v>83</v>
      </c>
      <c r="D28" s="32" t="s">
        <v>162</v>
      </c>
      <c r="E28" s="33"/>
      <c r="F28" s="34">
        <v>378780</v>
      </c>
      <c r="G28" s="35">
        <f t="shared" si="0"/>
        <v>-3721846.6200000029</v>
      </c>
    </row>
    <row r="29" spans="1:7" ht="16.5" customHeight="1">
      <c r="A29" s="10"/>
      <c r="B29" s="30">
        <v>45415</v>
      </c>
      <c r="C29" s="31"/>
      <c r="D29" s="32"/>
      <c r="E29" s="33">
        <v>546790</v>
      </c>
      <c r="F29" s="34"/>
      <c r="G29" s="35">
        <f t="shared" si="0"/>
        <v>-3175056.6200000029</v>
      </c>
    </row>
    <row r="30" spans="1:7" ht="16.5" customHeight="1">
      <c r="A30" s="10"/>
      <c r="B30" s="30">
        <v>45415</v>
      </c>
      <c r="C30" s="31" t="s">
        <v>84</v>
      </c>
      <c r="D30" s="32" t="s">
        <v>163</v>
      </c>
      <c r="E30" s="33"/>
      <c r="F30" s="34">
        <v>276120</v>
      </c>
      <c r="G30" s="35">
        <f t="shared" si="0"/>
        <v>-3451176.6200000029</v>
      </c>
    </row>
    <row r="31" spans="1:7" ht="16.5" customHeight="1">
      <c r="A31" s="10"/>
      <c r="B31" s="30">
        <v>45415</v>
      </c>
      <c r="C31" s="31" t="s">
        <v>85</v>
      </c>
      <c r="D31" s="32" t="s">
        <v>164</v>
      </c>
      <c r="E31" s="33"/>
      <c r="F31" s="34">
        <v>38940</v>
      </c>
      <c r="G31" s="35">
        <f t="shared" si="0"/>
        <v>-3490116.6200000029</v>
      </c>
    </row>
    <row r="32" spans="1:7" ht="16.5" customHeight="1">
      <c r="A32" s="10"/>
      <c r="B32" s="30">
        <v>45415</v>
      </c>
      <c r="C32" s="31" t="s">
        <v>86</v>
      </c>
      <c r="D32" s="32" t="s">
        <v>165</v>
      </c>
      <c r="E32" s="33"/>
      <c r="F32" s="34">
        <v>403560</v>
      </c>
      <c r="G32" s="35">
        <f t="shared" si="0"/>
        <v>-3893676.6200000029</v>
      </c>
    </row>
    <row r="33" spans="1:12" ht="16.5" customHeight="1">
      <c r="A33" s="10"/>
      <c r="B33" s="30">
        <v>45415</v>
      </c>
      <c r="C33" s="31" t="s">
        <v>87</v>
      </c>
      <c r="D33" s="32" t="s">
        <v>166</v>
      </c>
      <c r="E33" s="33"/>
      <c r="F33" s="34">
        <v>338934.02</v>
      </c>
      <c r="G33" s="35">
        <f t="shared" si="0"/>
        <v>-4232610.6400000025</v>
      </c>
    </row>
    <row r="34" spans="1:12" ht="16.5" customHeight="1">
      <c r="A34" s="10"/>
      <c r="B34" s="30">
        <v>45415</v>
      </c>
      <c r="C34" s="31" t="s">
        <v>88</v>
      </c>
      <c r="D34" s="32" t="s">
        <v>167</v>
      </c>
      <c r="E34" s="33"/>
      <c r="F34" s="34">
        <v>254880</v>
      </c>
      <c r="G34" s="35">
        <f t="shared" si="0"/>
        <v>-4487490.6400000025</v>
      </c>
    </row>
    <row r="35" spans="1:12" ht="16.5" customHeight="1">
      <c r="A35" s="10"/>
      <c r="B35" s="30">
        <v>45415</v>
      </c>
      <c r="C35" s="31" t="s">
        <v>89</v>
      </c>
      <c r="D35" s="32" t="s">
        <v>168</v>
      </c>
      <c r="E35" s="33"/>
      <c r="F35" s="34">
        <v>400020</v>
      </c>
      <c r="G35" s="35">
        <f t="shared" si="0"/>
        <v>-4887510.6400000025</v>
      </c>
    </row>
    <row r="36" spans="1:12" ht="16.5" customHeight="1">
      <c r="A36" s="10"/>
      <c r="B36" s="30">
        <v>45416</v>
      </c>
      <c r="C36" s="31"/>
      <c r="D36" s="32"/>
      <c r="E36" s="33">
        <v>274475</v>
      </c>
      <c r="F36" s="34"/>
      <c r="G36" s="35">
        <f t="shared" si="0"/>
        <v>-4613035.6400000025</v>
      </c>
    </row>
    <row r="37" spans="1:12" ht="16.5" customHeight="1">
      <c r="A37" s="10"/>
      <c r="B37" s="30">
        <v>45417</v>
      </c>
      <c r="C37" s="112"/>
      <c r="D37" s="32"/>
      <c r="E37" s="33">
        <v>153085</v>
      </c>
      <c r="F37" s="34"/>
      <c r="G37" s="35">
        <f t="shared" si="0"/>
        <v>-4459950.6400000025</v>
      </c>
    </row>
    <row r="38" spans="1:12" ht="16.5" customHeight="1">
      <c r="A38" s="10"/>
      <c r="B38" s="30">
        <v>45418</v>
      </c>
      <c r="C38" s="31"/>
      <c r="D38" s="36"/>
      <c r="E38" s="33">
        <v>594670</v>
      </c>
      <c r="F38" s="35"/>
      <c r="G38" s="35">
        <f t="shared" si="0"/>
        <v>-3865280.6400000025</v>
      </c>
      <c r="J38" s="37"/>
      <c r="K38" s="37"/>
      <c r="L38" s="37"/>
    </row>
    <row r="39" spans="1:12" ht="16.5" customHeight="1">
      <c r="A39" s="10"/>
      <c r="B39" s="30">
        <v>45418</v>
      </c>
      <c r="C39" s="31"/>
      <c r="D39" s="32" t="s">
        <v>70</v>
      </c>
      <c r="E39" s="33"/>
      <c r="F39" s="35">
        <v>100</v>
      </c>
      <c r="G39" s="35">
        <f t="shared" si="0"/>
        <v>-3865380.6400000025</v>
      </c>
      <c r="J39" s="37"/>
      <c r="K39" s="37"/>
      <c r="L39" s="37"/>
    </row>
    <row r="40" spans="1:12" ht="16.5" customHeight="1">
      <c r="A40" s="10"/>
      <c r="B40" s="30">
        <v>45418</v>
      </c>
      <c r="C40" s="31" t="s">
        <v>90</v>
      </c>
      <c r="D40" s="32" t="s">
        <v>169</v>
      </c>
      <c r="E40" s="33"/>
      <c r="F40" s="35">
        <v>354000</v>
      </c>
      <c r="G40" s="35">
        <f t="shared" si="0"/>
        <v>-4219380.6400000025</v>
      </c>
      <c r="J40" s="37"/>
      <c r="K40" s="37"/>
      <c r="L40" s="37"/>
    </row>
    <row r="41" spans="1:12" ht="16.5" customHeight="1">
      <c r="A41" s="10"/>
      <c r="B41" s="30">
        <v>45418</v>
      </c>
      <c r="C41" s="31" t="s">
        <v>91</v>
      </c>
      <c r="D41" s="32" t="s">
        <v>170</v>
      </c>
      <c r="E41" s="33"/>
      <c r="F41" s="35">
        <v>389400</v>
      </c>
      <c r="G41" s="35">
        <f t="shared" si="0"/>
        <v>-4608780.6400000025</v>
      </c>
      <c r="J41" s="37"/>
      <c r="K41" s="37"/>
      <c r="L41" s="37"/>
    </row>
    <row r="42" spans="1:12" ht="16.5" customHeight="1">
      <c r="A42" s="10"/>
      <c r="B42" s="30">
        <v>45419</v>
      </c>
      <c r="C42" s="31"/>
      <c r="D42" s="38"/>
      <c r="E42" s="33">
        <v>537710</v>
      </c>
      <c r="F42" s="35"/>
      <c r="G42" s="35">
        <f t="shared" si="0"/>
        <v>-4071070.6400000025</v>
      </c>
      <c r="K42" s="37"/>
      <c r="L42" s="37"/>
    </row>
    <row r="43" spans="1:12" ht="16.5" customHeight="1">
      <c r="A43" s="10"/>
      <c r="B43" s="30">
        <v>45419</v>
      </c>
      <c r="C43" s="31"/>
      <c r="D43" s="32" t="s">
        <v>70</v>
      </c>
      <c r="E43" s="33"/>
      <c r="F43" s="35">
        <v>500</v>
      </c>
      <c r="G43" s="35">
        <f t="shared" si="0"/>
        <v>-4071570.6400000025</v>
      </c>
      <c r="J43" s="42"/>
      <c r="K43" s="44"/>
      <c r="L43" s="37"/>
    </row>
    <row r="44" spans="1:12" ht="16.5" customHeight="1">
      <c r="A44" s="10"/>
      <c r="B44" s="30">
        <v>45419</v>
      </c>
      <c r="C44" s="31" t="s">
        <v>92</v>
      </c>
      <c r="D44" s="32" t="s">
        <v>171</v>
      </c>
      <c r="E44" s="33"/>
      <c r="F44" s="35">
        <v>371700</v>
      </c>
      <c r="G44" s="35">
        <f t="shared" si="0"/>
        <v>-4443270.6400000025</v>
      </c>
      <c r="J44" s="42"/>
      <c r="K44" s="44"/>
      <c r="L44" s="37"/>
    </row>
    <row r="45" spans="1:12" ht="15.75">
      <c r="A45" s="10"/>
      <c r="B45" s="30">
        <v>45420</v>
      </c>
      <c r="C45" s="31"/>
      <c r="D45" s="39"/>
      <c r="E45" s="33">
        <v>520260</v>
      </c>
      <c r="F45" s="35"/>
      <c r="G45" s="35">
        <f t="shared" si="0"/>
        <v>-3923010.6400000025</v>
      </c>
      <c r="J45" s="42"/>
      <c r="K45" s="44"/>
    </row>
    <row r="46" spans="1:12" ht="15.75">
      <c r="A46" s="10"/>
      <c r="B46" s="30">
        <v>45420</v>
      </c>
      <c r="C46" s="31" t="s">
        <v>93</v>
      </c>
      <c r="D46" s="32" t="s">
        <v>172</v>
      </c>
      <c r="E46" s="33"/>
      <c r="F46" s="35">
        <v>407100</v>
      </c>
      <c r="G46" s="35">
        <f t="shared" si="0"/>
        <v>-4330110.6400000025</v>
      </c>
      <c r="J46" s="42"/>
      <c r="K46" s="44"/>
    </row>
    <row r="47" spans="1:12" ht="15.75">
      <c r="A47" s="10"/>
      <c r="B47" s="30">
        <v>45420</v>
      </c>
      <c r="C47" s="31" t="s">
        <v>94</v>
      </c>
      <c r="D47" s="32" t="s">
        <v>173</v>
      </c>
      <c r="E47" s="33"/>
      <c r="F47" s="35">
        <v>516840</v>
      </c>
      <c r="G47" s="35">
        <f t="shared" si="0"/>
        <v>-4846950.6400000025</v>
      </c>
      <c r="J47" s="42"/>
      <c r="K47" s="44"/>
    </row>
    <row r="48" spans="1:12" ht="15.75">
      <c r="A48" s="10"/>
      <c r="B48" s="30">
        <v>45421</v>
      </c>
      <c r="C48" s="31"/>
      <c r="D48" s="32"/>
      <c r="E48" s="33">
        <v>537885</v>
      </c>
      <c r="F48" s="35"/>
      <c r="G48" s="35">
        <f t="shared" si="0"/>
        <v>-4309065.6400000025</v>
      </c>
      <c r="J48" s="42"/>
      <c r="K48" s="44"/>
    </row>
    <row r="49" spans="1:11" ht="15.75">
      <c r="A49" s="10"/>
      <c r="B49" s="30">
        <v>45421</v>
      </c>
      <c r="C49" s="31" t="s">
        <v>97</v>
      </c>
      <c r="D49" s="32" t="s">
        <v>176</v>
      </c>
      <c r="E49" s="33"/>
      <c r="F49" s="35">
        <v>90265.7</v>
      </c>
      <c r="G49" s="35">
        <f t="shared" si="0"/>
        <v>-4399331.3400000026</v>
      </c>
      <c r="J49" s="42"/>
      <c r="K49" s="44"/>
    </row>
    <row r="50" spans="1:11" ht="15.75">
      <c r="A50" s="10"/>
      <c r="B50" s="30">
        <v>45421</v>
      </c>
      <c r="C50" s="31" t="s">
        <v>98</v>
      </c>
      <c r="D50" s="32" t="s">
        <v>176</v>
      </c>
      <c r="E50" s="33"/>
      <c r="F50" s="35">
        <v>49097.760000000002</v>
      </c>
      <c r="G50" s="35">
        <f t="shared" si="0"/>
        <v>-4448429.1000000024</v>
      </c>
      <c r="J50" s="42"/>
      <c r="K50" s="44"/>
    </row>
    <row r="51" spans="1:11" ht="15.75">
      <c r="A51" s="10"/>
      <c r="B51" s="30">
        <v>45421</v>
      </c>
      <c r="C51" s="31" t="s">
        <v>99</v>
      </c>
      <c r="D51" s="32" t="s">
        <v>176</v>
      </c>
      <c r="E51" s="33"/>
      <c r="F51" s="35">
        <v>44132.46</v>
      </c>
      <c r="G51" s="35">
        <f t="shared" si="0"/>
        <v>-4492561.5600000024</v>
      </c>
      <c r="J51" s="42"/>
      <c r="K51" s="44"/>
    </row>
    <row r="52" spans="1:11" ht="15.75">
      <c r="A52" s="10"/>
      <c r="B52" s="30">
        <v>45421</v>
      </c>
      <c r="C52" s="31" t="s">
        <v>100</v>
      </c>
      <c r="D52" s="32" t="s">
        <v>177</v>
      </c>
      <c r="E52" s="33"/>
      <c r="F52" s="35">
        <v>564542</v>
      </c>
      <c r="G52" s="35">
        <f t="shared" si="0"/>
        <v>-5057103.5600000024</v>
      </c>
      <c r="J52" s="42"/>
      <c r="K52" s="44"/>
    </row>
    <row r="53" spans="1:11" ht="15.75">
      <c r="A53" s="10"/>
      <c r="B53" s="30">
        <v>45421</v>
      </c>
      <c r="C53" s="31" t="s">
        <v>102</v>
      </c>
      <c r="D53" s="32" t="s">
        <v>179</v>
      </c>
      <c r="E53" s="33"/>
      <c r="F53" s="35">
        <v>23833.33</v>
      </c>
      <c r="G53" s="35">
        <f t="shared" si="0"/>
        <v>-5080936.8900000025</v>
      </c>
      <c r="J53" s="42"/>
      <c r="K53" s="44"/>
    </row>
    <row r="54" spans="1:11" ht="15.75">
      <c r="A54" s="10"/>
      <c r="B54" s="30">
        <v>45422</v>
      </c>
      <c r="C54" s="31"/>
      <c r="D54" s="32"/>
      <c r="E54" s="33">
        <v>517290</v>
      </c>
      <c r="F54" s="35"/>
      <c r="G54" s="35">
        <f t="shared" si="0"/>
        <v>-4563646.8900000025</v>
      </c>
      <c r="J54" s="42"/>
      <c r="K54" s="44"/>
    </row>
    <row r="55" spans="1:11" ht="15.75">
      <c r="A55" s="10"/>
      <c r="B55" s="30">
        <v>45423</v>
      </c>
      <c r="C55" s="31"/>
      <c r="D55" s="39"/>
      <c r="E55" s="33">
        <v>282620</v>
      </c>
      <c r="F55" s="35"/>
      <c r="G55" s="35">
        <f t="shared" si="0"/>
        <v>-4281026.8900000025</v>
      </c>
      <c r="J55" s="42"/>
      <c r="K55" s="44"/>
    </row>
    <row r="56" spans="1:11" ht="15.75">
      <c r="A56" s="10"/>
      <c r="B56" s="30">
        <v>45424</v>
      </c>
      <c r="C56" s="31"/>
      <c r="D56" s="36"/>
      <c r="E56" s="97">
        <v>161650</v>
      </c>
      <c r="F56" s="35"/>
      <c r="G56" s="35">
        <f t="shared" si="0"/>
        <v>-4119376.8900000025</v>
      </c>
      <c r="J56" s="42"/>
      <c r="K56" s="44"/>
    </row>
    <row r="57" spans="1:11" ht="15.75">
      <c r="A57" s="10"/>
      <c r="B57" s="30">
        <v>45425</v>
      </c>
      <c r="C57" s="31"/>
      <c r="D57" s="32"/>
      <c r="E57" s="97">
        <v>578605</v>
      </c>
      <c r="F57" s="35"/>
      <c r="G57" s="35">
        <f t="shared" si="0"/>
        <v>-3540771.8900000025</v>
      </c>
      <c r="J57" s="42"/>
      <c r="K57" s="44"/>
    </row>
    <row r="58" spans="1:11" ht="15.75">
      <c r="A58" s="10"/>
      <c r="B58" s="30">
        <v>45426</v>
      </c>
      <c r="C58" s="31"/>
      <c r="D58" s="32"/>
      <c r="E58" s="33">
        <v>563315</v>
      </c>
      <c r="F58" s="35"/>
      <c r="G58" s="35">
        <f t="shared" si="0"/>
        <v>-2977456.8900000025</v>
      </c>
      <c r="J58" s="42"/>
      <c r="K58" s="44"/>
    </row>
    <row r="59" spans="1:11" ht="15.75">
      <c r="A59" s="10"/>
      <c r="B59" s="30">
        <v>45426</v>
      </c>
      <c r="C59" s="31"/>
      <c r="D59" s="32" t="s">
        <v>70</v>
      </c>
      <c r="E59" s="33"/>
      <c r="F59" s="35">
        <v>100</v>
      </c>
      <c r="G59" s="35">
        <f t="shared" si="0"/>
        <v>-2977556.8900000025</v>
      </c>
      <c r="J59" s="42"/>
      <c r="K59" s="44"/>
    </row>
    <row r="60" spans="1:11" ht="15.75" customHeight="1">
      <c r="A60" s="10"/>
      <c r="B60" s="30">
        <v>45426</v>
      </c>
      <c r="C60" s="31" t="s">
        <v>103</v>
      </c>
      <c r="D60" s="32" t="s">
        <v>180</v>
      </c>
      <c r="E60" s="33"/>
      <c r="F60" s="35">
        <v>5900</v>
      </c>
      <c r="G60" s="35">
        <f t="shared" si="0"/>
        <v>-2983456.8900000025</v>
      </c>
      <c r="J60" s="42"/>
      <c r="K60" s="44"/>
    </row>
    <row r="61" spans="1:11" ht="15.75" customHeight="1">
      <c r="A61" s="10"/>
      <c r="B61" s="30">
        <v>45426</v>
      </c>
      <c r="C61" s="31" t="s">
        <v>104</v>
      </c>
      <c r="D61" s="32" t="s">
        <v>181</v>
      </c>
      <c r="E61" s="33"/>
      <c r="F61" s="35">
        <v>148680</v>
      </c>
      <c r="G61" s="35">
        <f t="shared" si="0"/>
        <v>-3132136.8900000025</v>
      </c>
      <c r="J61" s="42"/>
      <c r="K61" s="44"/>
    </row>
    <row r="62" spans="1:11" ht="15.75" customHeight="1">
      <c r="A62" s="10"/>
      <c r="B62" s="30">
        <v>45427</v>
      </c>
      <c r="C62" s="31"/>
      <c r="D62" s="32"/>
      <c r="E62" s="97">
        <v>571730</v>
      </c>
      <c r="F62" s="33"/>
      <c r="G62" s="35">
        <f t="shared" si="0"/>
        <v>-2560406.8900000025</v>
      </c>
      <c r="J62" s="42"/>
    </row>
    <row r="63" spans="1:11" ht="15.75" customHeight="1">
      <c r="A63" s="10"/>
      <c r="B63" s="30">
        <v>45427</v>
      </c>
      <c r="C63" s="31" t="s">
        <v>105</v>
      </c>
      <c r="D63" s="32" t="s">
        <v>182</v>
      </c>
      <c r="E63" s="97"/>
      <c r="F63" s="33">
        <v>106126.14</v>
      </c>
      <c r="G63" s="35">
        <f t="shared" si="0"/>
        <v>-2666533.0300000026</v>
      </c>
      <c r="J63" s="42"/>
    </row>
    <row r="64" spans="1:11" ht="15.75" customHeight="1">
      <c r="A64" s="10"/>
      <c r="B64" s="30">
        <v>45428</v>
      </c>
      <c r="C64" s="31"/>
      <c r="D64" s="32"/>
      <c r="E64" s="113">
        <v>546100</v>
      </c>
      <c r="F64" s="35"/>
      <c r="G64" s="35">
        <f t="shared" si="0"/>
        <v>-2120433.0300000026</v>
      </c>
      <c r="J64" s="42"/>
    </row>
    <row r="65" spans="1:11" ht="15.75" customHeight="1">
      <c r="A65" s="10"/>
      <c r="B65" s="30">
        <v>45428</v>
      </c>
      <c r="C65" s="31" t="s">
        <v>108</v>
      </c>
      <c r="D65" s="32" t="s">
        <v>185</v>
      </c>
      <c r="E65" s="97"/>
      <c r="F65" s="35">
        <v>834766</v>
      </c>
      <c r="G65" s="35">
        <f t="shared" si="0"/>
        <v>-2955199.0300000026</v>
      </c>
      <c r="J65" s="42"/>
    </row>
    <row r="66" spans="1:11" ht="15.75" customHeight="1">
      <c r="A66" s="10"/>
      <c r="B66" s="30">
        <v>45429</v>
      </c>
      <c r="C66" s="31"/>
      <c r="D66" s="38"/>
      <c r="E66" s="97">
        <v>504345</v>
      </c>
      <c r="F66" s="35"/>
      <c r="G66" s="35">
        <f t="shared" si="0"/>
        <v>-2450854.0300000026</v>
      </c>
      <c r="J66" s="42"/>
    </row>
    <row r="67" spans="1:11" ht="15.75" customHeight="1">
      <c r="A67" s="10"/>
      <c r="B67" s="30">
        <v>45430</v>
      </c>
      <c r="C67" s="31"/>
      <c r="D67" s="36"/>
      <c r="E67" s="97">
        <v>235740</v>
      </c>
      <c r="F67" s="35"/>
      <c r="G67" s="35">
        <f t="shared" si="0"/>
        <v>-2215114.0300000026</v>
      </c>
      <c r="J67" s="42"/>
    </row>
    <row r="68" spans="1:11" ht="15.75" customHeight="1">
      <c r="A68" s="10"/>
      <c r="B68" s="30">
        <v>45431</v>
      </c>
      <c r="C68" s="31"/>
      <c r="D68" s="36"/>
      <c r="E68" s="97"/>
      <c r="F68" s="35"/>
      <c r="G68" s="35">
        <f t="shared" si="0"/>
        <v>-2215114.0300000026</v>
      </c>
      <c r="J68" s="42"/>
    </row>
    <row r="69" spans="1:11" ht="15.75" customHeight="1">
      <c r="A69" s="10"/>
      <c r="B69" s="30">
        <v>45432</v>
      </c>
      <c r="C69" s="31"/>
      <c r="D69" s="32"/>
      <c r="E69" s="113">
        <v>478410</v>
      </c>
      <c r="F69" s="35"/>
      <c r="G69" s="35">
        <f t="shared" si="0"/>
        <v>-1736704.0300000026</v>
      </c>
      <c r="J69" s="42"/>
    </row>
    <row r="70" spans="1:11" ht="15.75" customHeight="1">
      <c r="A70" s="10"/>
      <c r="B70" s="30">
        <v>45433</v>
      </c>
      <c r="C70" s="31"/>
      <c r="D70" s="32"/>
      <c r="E70" s="113">
        <v>542780</v>
      </c>
      <c r="F70" s="35"/>
      <c r="G70" s="35">
        <f t="shared" si="0"/>
        <v>-1193924.0300000026</v>
      </c>
      <c r="J70" s="42"/>
    </row>
    <row r="71" spans="1:11" ht="15.75" customHeight="1">
      <c r="A71" s="10"/>
      <c r="B71" s="30">
        <v>45433</v>
      </c>
      <c r="C71" s="31" t="s">
        <v>110</v>
      </c>
      <c r="D71" s="32" t="s">
        <v>186</v>
      </c>
      <c r="E71" s="113"/>
      <c r="F71" s="35">
        <v>810000</v>
      </c>
      <c r="G71" s="35">
        <f t="shared" si="0"/>
        <v>-2003924.0300000026</v>
      </c>
      <c r="J71" s="42"/>
    </row>
    <row r="72" spans="1:11" ht="15.75" customHeight="1">
      <c r="A72" s="10"/>
      <c r="B72" s="30">
        <v>45434</v>
      </c>
      <c r="C72" s="112"/>
      <c r="D72" s="36"/>
      <c r="E72" s="113">
        <v>459080</v>
      </c>
      <c r="F72" s="35"/>
      <c r="G72" s="35">
        <f t="shared" si="0"/>
        <v>-1544844.0300000026</v>
      </c>
      <c r="J72" s="42"/>
    </row>
    <row r="73" spans="1:11" ht="15.75" customHeight="1">
      <c r="A73" s="10"/>
      <c r="B73" s="30">
        <v>45435</v>
      </c>
      <c r="C73" s="31"/>
      <c r="D73" s="32"/>
      <c r="E73" s="113">
        <v>476440</v>
      </c>
      <c r="F73" s="35"/>
      <c r="G73" s="35">
        <f t="shared" si="0"/>
        <v>-1068404.0300000026</v>
      </c>
      <c r="J73" s="42"/>
    </row>
    <row r="74" spans="1:11" ht="15.75" customHeight="1">
      <c r="A74" s="10"/>
      <c r="B74" s="30">
        <v>45435</v>
      </c>
      <c r="C74" s="31" t="s">
        <v>194</v>
      </c>
      <c r="D74" s="32" t="s">
        <v>198</v>
      </c>
      <c r="E74" s="113"/>
      <c r="F74" s="35">
        <v>582160</v>
      </c>
      <c r="G74" s="35">
        <f t="shared" si="0"/>
        <v>-1650564.0300000026</v>
      </c>
      <c r="K74" s="121"/>
    </row>
    <row r="75" spans="1:11" ht="15.75">
      <c r="A75" s="10"/>
      <c r="B75" s="30">
        <v>45436</v>
      </c>
      <c r="C75" s="31"/>
      <c r="D75" s="32"/>
      <c r="E75" s="113">
        <v>534790</v>
      </c>
      <c r="F75" s="35"/>
      <c r="G75" s="35">
        <f t="shared" si="0"/>
        <v>-1115774.0300000026</v>
      </c>
      <c r="K75" s="42"/>
    </row>
    <row r="76" spans="1:11" ht="15.75">
      <c r="A76" s="10"/>
      <c r="B76" s="30">
        <v>45436</v>
      </c>
      <c r="C76" s="31" t="s">
        <v>195</v>
      </c>
      <c r="D76" s="32" t="s">
        <v>199</v>
      </c>
      <c r="E76" s="113"/>
      <c r="F76" s="35">
        <v>75525</v>
      </c>
      <c r="G76" s="35">
        <f t="shared" si="0"/>
        <v>-1191299.0300000026</v>
      </c>
      <c r="K76" s="42"/>
    </row>
    <row r="77" spans="1:11" ht="15.75">
      <c r="A77" s="10"/>
      <c r="B77" s="30">
        <v>45436</v>
      </c>
      <c r="C77" s="31" t="s">
        <v>196</v>
      </c>
      <c r="D77" s="32" t="s">
        <v>200</v>
      </c>
      <c r="E77" s="113"/>
      <c r="F77" s="35">
        <v>205320</v>
      </c>
      <c r="G77" s="35">
        <f t="shared" si="0"/>
        <v>-1396619.0300000026</v>
      </c>
      <c r="K77" s="42"/>
    </row>
    <row r="78" spans="1:11" ht="14.25" customHeight="1">
      <c r="A78" s="10"/>
      <c r="B78" s="30">
        <v>45437</v>
      </c>
      <c r="C78" s="31"/>
      <c r="D78" s="32"/>
      <c r="E78" s="113">
        <v>283900</v>
      </c>
      <c r="F78" s="35"/>
      <c r="G78" s="35">
        <f t="shared" si="0"/>
        <v>-1112719.0300000026</v>
      </c>
      <c r="K78" s="42"/>
    </row>
    <row r="79" spans="1:11" ht="14.25" customHeight="1">
      <c r="A79" s="10"/>
      <c r="B79" s="30">
        <v>45438</v>
      </c>
      <c r="C79" s="31"/>
      <c r="D79" s="32"/>
      <c r="E79" s="113">
        <v>144090</v>
      </c>
      <c r="F79" s="35"/>
      <c r="G79" s="35">
        <f t="shared" ref="G79:G85" si="1">+G78+E79-F79</f>
        <v>-968629.03000000259</v>
      </c>
      <c r="K79" s="42"/>
    </row>
    <row r="80" spans="1:11" ht="14.25" customHeight="1">
      <c r="A80" s="10"/>
      <c r="B80" s="30">
        <v>45439</v>
      </c>
      <c r="C80" s="31"/>
      <c r="D80" s="32"/>
      <c r="E80" s="113">
        <v>563365</v>
      </c>
      <c r="F80" s="35"/>
      <c r="G80" s="35">
        <f t="shared" si="1"/>
        <v>-405264.03000000259</v>
      </c>
      <c r="K80" s="42"/>
    </row>
    <row r="81" spans="1:11" ht="14.25" customHeight="1">
      <c r="A81" s="10"/>
      <c r="B81" s="30">
        <v>45440</v>
      </c>
      <c r="C81" s="31"/>
      <c r="D81" s="32"/>
      <c r="E81" s="113">
        <v>555795</v>
      </c>
      <c r="F81" s="35"/>
      <c r="G81" s="35">
        <f t="shared" si="1"/>
        <v>150530.96999999741</v>
      </c>
      <c r="J81" s="7"/>
      <c r="K81" s="42"/>
    </row>
    <row r="82" spans="1:11" ht="14.25" customHeight="1">
      <c r="A82" s="10"/>
      <c r="B82" s="30">
        <v>45441</v>
      </c>
      <c r="C82" s="31"/>
      <c r="D82" s="32"/>
      <c r="E82" s="113">
        <v>529450</v>
      </c>
      <c r="F82" s="35"/>
      <c r="G82" s="35">
        <f t="shared" si="1"/>
        <v>679980.96999999741</v>
      </c>
      <c r="K82" s="42"/>
    </row>
    <row r="83" spans="1:11" ht="14.25" customHeight="1">
      <c r="A83" s="10"/>
      <c r="B83" s="30">
        <v>45441</v>
      </c>
      <c r="C83" s="31" t="s">
        <v>197</v>
      </c>
      <c r="D83" s="32" t="s">
        <v>201</v>
      </c>
      <c r="E83" s="113"/>
      <c r="F83" s="35">
        <v>201997.97</v>
      </c>
      <c r="G83" s="35">
        <f t="shared" si="1"/>
        <v>477982.99999999744</v>
      </c>
      <c r="J83" s="41"/>
      <c r="K83" s="42"/>
    </row>
    <row r="84" spans="1:11" ht="14.25" customHeight="1">
      <c r="A84" s="10"/>
      <c r="B84" s="30">
        <v>45442</v>
      </c>
      <c r="C84" s="31"/>
      <c r="D84" s="32"/>
      <c r="E84" s="113">
        <v>185060</v>
      </c>
      <c r="F84" s="35"/>
      <c r="G84" s="35">
        <f t="shared" si="1"/>
        <v>663042.99999999744</v>
      </c>
      <c r="K84" s="42"/>
    </row>
    <row r="85" spans="1:11" ht="14.25" customHeight="1">
      <c r="A85" s="10"/>
      <c r="B85" s="30">
        <v>45443</v>
      </c>
      <c r="C85" s="31"/>
      <c r="D85" s="32"/>
      <c r="E85" s="113">
        <v>528105</v>
      </c>
      <c r="F85" s="35"/>
      <c r="G85" s="35">
        <f t="shared" si="1"/>
        <v>1191147.9999999974</v>
      </c>
      <c r="I85" s="41"/>
      <c r="K85" s="42"/>
    </row>
    <row r="86" spans="1:11" ht="14.25" customHeight="1">
      <c r="A86" s="10"/>
      <c r="B86" s="114" t="s">
        <v>14</v>
      </c>
      <c r="C86" s="114"/>
      <c r="D86" s="114"/>
      <c r="E86" s="115">
        <f>SUM(E13:E85)</f>
        <v>13526170</v>
      </c>
      <c r="F86" s="115">
        <f>SUM(F14:F85)</f>
        <v>12561920.390000001</v>
      </c>
      <c r="G86" s="116"/>
      <c r="K86" s="42"/>
    </row>
    <row r="87" spans="1:11" ht="15.75" customHeight="1">
      <c r="A87" s="10"/>
      <c r="B87" s="50"/>
      <c r="C87" s="51"/>
      <c r="D87" s="52"/>
      <c r="E87" s="53"/>
      <c r="F87" s="54"/>
      <c r="G87" s="54"/>
      <c r="K87" s="42"/>
    </row>
    <row r="88" spans="1:11" ht="15.75" customHeight="1">
      <c r="A88" s="10"/>
      <c r="B88" s="50"/>
      <c r="C88" s="51"/>
      <c r="D88" s="51"/>
      <c r="E88" s="53"/>
      <c r="F88" s="54"/>
      <c r="G88" s="54"/>
      <c r="K88" s="42"/>
    </row>
    <row r="89" spans="1:11" ht="15.75" customHeight="1">
      <c r="A89" s="10"/>
      <c r="B89" s="55"/>
      <c r="C89" s="56"/>
      <c r="D89" s="57"/>
      <c r="E89" s="58"/>
      <c r="F89" s="59"/>
      <c r="G89" s="60"/>
      <c r="K89" s="42"/>
    </row>
    <row r="90" spans="1:11" ht="15.75" customHeight="1">
      <c r="A90" s="10"/>
      <c r="B90" s="155" t="s">
        <v>15</v>
      </c>
      <c r="C90" s="155"/>
      <c r="D90" s="148" t="s">
        <v>16</v>
      </c>
      <c r="E90" s="148"/>
      <c r="F90" s="61" t="s">
        <v>17</v>
      </c>
      <c r="G90" s="61"/>
      <c r="J90" s="41"/>
      <c r="K90" s="42"/>
    </row>
    <row r="91" spans="1:11" ht="15.75" customHeight="1">
      <c r="A91" s="10"/>
      <c r="B91" s="147" t="s">
        <v>18</v>
      </c>
      <c r="C91" s="147"/>
      <c r="D91" s="148" t="s">
        <v>19</v>
      </c>
      <c r="E91" s="148"/>
      <c r="F91" s="9" t="s">
        <v>20</v>
      </c>
      <c r="G91" s="9"/>
      <c r="K91" s="42"/>
    </row>
    <row r="92" spans="1:11" ht="15.75" customHeight="1">
      <c r="A92" s="10"/>
      <c r="B92" s="149" t="s">
        <v>21</v>
      </c>
      <c r="C92" s="149"/>
      <c r="D92" s="150" t="s">
        <v>22</v>
      </c>
      <c r="E92" s="150"/>
      <c r="F92" s="62" t="s">
        <v>23</v>
      </c>
      <c r="G92" s="62"/>
      <c r="I92" s="41"/>
    </row>
    <row r="93" spans="1:11" ht="15.75" customHeight="1">
      <c r="A93" s="10"/>
      <c r="G93" s="41"/>
    </row>
    <row r="94" spans="1:11" ht="15.75" customHeight="1">
      <c r="A94" s="10"/>
    </row>
    <row r="95" spans="1:11" ht="15.75" customHeight="1">
      <c r="A95" s="10"/>
    </row>
    <row r="96" spans="1:11" ht="15.75" customHeight="1">
      <c r="A96" s="10"/>
    </row>
    <row r="97" spans="1:7" ht="15.75" customHeight="1">
      <c r="A97" s="10"/>
    </row>
    <row r="98" spans="1:7" ht="15.75" customHeight="1">
      <c r="A98" s="10"/>
    </row>
    <row r="99" spans="1:7" ht="15.75" customHeight="1">
      <c r="A99" s="10"/>
      <c r="G99" s="41"/>
    </row>
    <row r="100" spans="1:7" ht="15.75" customHeight="1">
      <c r="A100" s="10"/>
    </row>
    <row r="101" spans="1:7" ht="15.75" customHeight="1">
      <c r="A101" s="10"/>
    </row>
    <row r="102" spans="1:7" ht="15.75" customHeight="1">
      <c r="A102" s="10"/>
    </row>
    <row r="103" spans="1:7" ht="15.75" customHeight="1">
      <c r="A103" s="10"/>
    </row>
    <row r="104" spans="1:7" ht="15.75" customHeight="1">
      <c r="A104" s="10"/>
    </row>
    <row r="105" spans="1:7" ht="15.75" customHeight="1">
      <c r="A105" s="10"/>
    </row>
    <row r="106" spans="1:7" ht="15.75" customHeight="1">
      <c r="A106" s="10"/>
    </row>
    <row r="107" spans="1:7" ht="15.75" customHeight="1">
      <c r="A107" s="10"/>
    </row>
    <row r="108" spans="1:7" ht="15.75" customHeight="1">
      <c r="A108" s="10"/>
    </row>
    <row r="109" spans="1:7" ht="15.75" customHeight="1">
      <c r="A109" s="10"/>
    </row>
    <row r="110" spans="1:7" ht="15.75" customHeight="1">
      <c r="A110" s="10"/>
    </row>
    <row r="111" spans="1:7" ht="15.75" customHeight="1">
      <c r="A111" s="10"/>
    </row>
    <row r="112" spans="1:7" ht="15.75" customHeight="1">
      <c r="A112" s="10"/>
    </row>
    <row r="113" spans="1:1" ht="15.75" customHeight="1">
      <c r="A113" s="10"/>
    </row>
    <row r="114" spans="1:1" ht="15.75" customHeight="1">
      <c r="A114" s="10"/>
    </row>
    <row r="115" spans="1:1" ht="15.75" customHeight="1">
      <c r="A115" s="10"/>
    </row>
    <row r="116" spans="1:1" ht="15.75" customHeight="1">
      <c r="A116" s="10"/>
    </row>
    <row r="117" spans="1:1" ht="15.75" customHeight="1">
      <c r="A117" s="10"/>
    </row>
    <row r="118" spans="1:1" ht="15.75" customHeight="1">
      <c r="A118" s="10"/>
    </row>
    <row r="119" spans="1:1" ht="15.75" customHeight="1">
      <c r="A119" s="10"/>
    </row>
    <row r="120" spans="1:1" ht="15.75" customHeight="1">
      <c r="A120" s="10"/>
    </row>
    <row r="121" spans="1:1" ht="15.75" customHeight="1">
      <c r="A121" s="10"/>
    </row>
    <row r="122" spans="1:1" ht="15.75" customHeight="1">
      <c r="A122" s="10"/>
    </row>
    <row r="123" spans="1:1" ht="15.75" customHeight="1">
      <c r="A123" s="10"/>
    </row>
    <row r="124" spans="1:1" ht="15.75" customHeight="1">
      <c r="A124" s="10"/>
    </row>
    <row r="125" spans="1:1" ht="15.75" customHeight="1">
      <c r="A125" s="10"/>
    </row>
    <row r="126" spans="1:1" ht="15.75" customHeight="1">
      <c r="A126" s="10"/>
    </row>
    <row r="127" spans="1:1" ht="15.75" customHeight="1">
      <c r="A127" s="10"/>
    </row>
    <row r="128" spans="1:1" ht="15.75" customHeight="1">
      <c r="A128" s="10"/>
    </row>
    <row r="129" spans="1:13" ht="15.75" customHeight="1">
      <c r="A129" s="10"/>
    </row>
    <row r="130" spans="1:13" ht="15.75" customHeight="1">
      <c r="A130" s="10"/>
    </row>
    <row r="131" spans="1:13" ht="15.75" customHeight="1">
      <c r="A131" s="10"/>
    </row>
    <row r="132" spans="1:13" ht="15.75" customHeight="1">
      <c r="A132" s="10"/>
    </row>
    <row r="133" spans="1:13" ht="15.75" customHeight="1">
      <c r="A133" s="10"/>
    </row>
    <row r="134" spans="1:13" ht="15.75" customHeight="1">
      <c r="A134" s="10"/>
    </row>
    <row r="135" spans="1:13" ht="15.75" customHeight="1">
      <c r="A135" s="10"/>
    </row>
    <row r="136" spans="1:13" ht="15.75" customHeight="1">
      <c r="A136" s="10"/>
    </row>
    <row r="137" spans="1:13" ht="15.75" customHeight="1">
      <c r="A137" s="10"/>
    </row>
    <row r="138" spans="1:13" ht="15.75" customHeight="1">
      <c r="A138" s="10"/>
    </row>
    <row r="139" spans="1:13" ht="15.75" customHeight="1">
      <c r="A139" s="10"/>
    </row>
    <row r="140" spans="1:13" ht="15.75" customHeight="1">
      <c r="A140" s="10"/>
    </row>
    <row r="141" spans="1:13" ht="15.75" customHeight="1">
      <c r="A141" s="10"/>
      <c r="M141" s="6"/>
    </row>
    <row r="142" spans="1:13" ht="15.75" customHeight="1">
      <c r="A142" s="10"/>
      <c r="M142" s="64"/>
    </row>
    <row r="143" spans="1:13" ht="15.75" customHeight="1">
      <c r="A143" s="10"/>
      <c r="M143" s="64"/>
    </row>
    <row r="144" spans="1:13" ht="15.75" customHeight="1">
      <c r="A144" s="10"/>
      <c r="M144" s="64"/>
    </row>
    <row r="145" spans="1:13" ht="15.75" customHeight="1">
      <c r="A145" s="10"/>
    </row>
    <row r="146" spans="1:13" ht="15.75" customHeight="1">
      <c r="A146" s="10"/>
      <c r="M146" s="41"/>
    </row>
    <row r="147" spans="1:13" ht="15.75" customHeight="1">
      <c r="A147" s="10"/>
    </row>
    <row r="148" spans="1:13" ht="15.75" customHeight="1">
      <c r="A148" s="10"/>
    </row>
    <row r="149" spans="1:13" ht="15.75" customHeight="1">
      <c r="A149" s="10"/>
    </row>
    <row r="150" spans="1:13" ht="15.75" customHeight="1">
      <c r="A150" s="10"/>
      <c r="K150" s="41"/>
    </row>
    <row r="151" spans="1:13" ht="15.75" customHeight="1">
      <c r="A151" s="10"/>
      <c r="K151" s="41"/>
    </row>
    <row r="152" spans="1:13" ht="15.75" customHeight="1">
      <c r="A152" s="10"/>
    </row>
    <row r="153" spans="1:13" ht="15.75" customHeight="1">
      <c r="A153" s="10"/>
    </row>
    <row r="154" spans="1:13" ht="15.75" customHeight="1">
      <c r="A154" s="10"/>
    </row>
    <row r="155" spans="1:13" ht="15.75" customHeight="1">
      <c r="A155" s="10"/>
    </row>
    <row r="156" spans="1:13" ht="15.75" customHeight="1">
      <c r="A156" s="10"/>
    </row>
    <row r="157" spans="1:13" ht="15.75" customHeight="1">
      <c r="A157" s="10"/>
    </row>
    <row r="158" spans="1:13" ht="15.75" customHeight="1">
      <c r="A158" s="10"/>
    </row>
    <row r="159" spans="1:13" ht="15.75" customHeight="1">
      <c r="A159" s="10"/>
    </row>
    <row r="160" spans="1:13" ht="15.75" customHeight="1">
      <c r="A160" s="10"/>
    </row>
    <row r="161" spans="1:1" ht="15.75" customHeight="1">
      <c r="A161" s="10"/>
    </row>
    <row r="162" spans="1:1" ht="15.75" customHeight="1">
      <c r="A162" s="10"/>
    </row>
    <row r="163" spans="1:1" ht="15.75" customHeight="1">
      <c r="A163" s="10"/>
    </row>
    <row r="164" spans="1:1" ht="15.75" customHeight="1">
      <c r="A164" s="10"/>
    </row>
    <row r="165" spans="1:1" ht="15.75" customHeight="1">
      <c r="A165" s="10"/>
    </row>
    <row r="166" spans="1:1" ht="15.75" customHeight="1">
      <c r="A166" s="10"/>
    </row>
    <row r="167" spans="1:1" ht="15.75" customHeight="1">
      <c r="A167" s="10"/>
    </row>
    <row r="168" spans="1:1" ht="15.75" customHeight="1">
      <c r="A168" s="10"/>
    </row>
    <row r="169" spans="1:1" ht="15.75" customHeight="1">
      <c r="A169" s="10"/>
    </row>
    <row r="170" spans="1:1" ht="15.75" customHeight="1">
      <c r="A170" s="10"/>
    </row>
    <row r="171" spans="1:1" ht="15.75" customHeight="1">
      <c r="A171" s="10"/>
    </row>
    <row r="172" spans="1:1" ht="15.75" customHeight="1">
      <c r="A172" s="10"/>
    </row>
    <row r="173" spans="1:1" ht="15.75" customHeight="1">
      <c r="A173" s="10"/>
    </row>
    <row r="174" spans="1:1" ht="15.75" customHeight="1">
      <c r="A174" s="10"/>
    </row>
    <row r="175" spans="1:1" ht="15.75" customHeight="1">
      <c r="A175" s="10"/>
    </row>
    <row r="176" spans="1:1" ht="15.75" customHeight="1">
      <c r="A176" s="10"/>
    </row>
    <row r="177" spans="1:13" ht="15.75" customHeight="1">
      <c r="A177" s="10"/>
    </row>
    <row r="178" spans="1:13" ht="15.75" customHeight="1">
      <c r="A178" s="10"/>
    </row>
    <row r="179" spans="1:13" ht="15.75" customHeight="1">
      <c r="A179" s="10"/>
    </row>
    <row r="180" spans="1:13" ht="15.75" customHeight="1">
      <c r="A180" s="10"/>
    </row>
    <row r="181" spans="1:13" ht="15.75" customHeight="1">
      <c r="A181" s="10"/>
    </row>
    <row r="182" spans="1:13" ht="15.75" customHeight="1">
      <c r="A182" s="10"/>
    </row>
    <row r="183" spans="1:13" ht="15.75" customHeight="1">
      <c r="A183" s="10"/>
    </row>
    <row r="184" spans="1:13" ht="15.75" customHeight="1">
      <c r="A184" s="10"/>
    </row>
    <row r="185" spans="1:13" ht="15.75" customHeight="1">
      <c r="A185" s="10"/>
    </row>
    <row r="186" spans="1:13" ht="15.75" customHeight="1">
      <c r="A186" s="10"/>
    </row>
    <row r="187" spans="1:13" ht="15.75" customHeight="1">
      <c r="A187" s="10"/>
      <c r="L187" s="64"/>
    </row>
    <row r="188" spans="1:13" ht="15.75" customHeight="1">
      <c r="A188" s="10"/>
      <c r="L188" s="64"/>
    </row>
    <row r="189" spans="1:13" ht="15.75" customHeight="1">
      <c r="A189" s="10"/>
      <c r="L189" s="64"/>
    </row>
    <row r="190" spans="1:13" ht="15.75" customHeight="1">
      <c r="A190" s="10"/>
    </row>
    <row r="191" spans="1:13" ht="15.75" customHeight="1">
      <c r="A191" s="10"/>
    </row>
    <row r="192" spans="1:13" ht="15.75" customHeight="1">
      <c r="A192" s="10"/>
      <c r="M192" s="41"/>
    </row>
    <row r="193" spans="1:8" ht="15.75" customHeight="1">
      <c r="A193" s="10"/>
    </row>
    <row r="194" spans="1:8" ht="15.75" customHeight="1">
      <c r="A194" s="10"/>
    </row>
    <row r="195" spans="1:8" ht="15.75" customHeight="1">
      <c r="A195" s="10"/>
    </row>
    <row r="196" spans="1:8" ht="15.75" customHeight="1">
      <c r="A196" s="10"/>
    </row>
    <row r="197" spans="1:8" ht="15.75" customHeight="1">
      <c r="A197" s="10"/>
    </row>
    <row r="198" spans="1:8" ht="15.75" customHeight="1">
      <c r="A198" s="10"/>
    </row>
    <row r="199" spans="1:8" ht="15.75" customHeight="1">
      <c r="A199" s="10"/>
    </row>
    <row r="200" spans="1:8" ht="15.75" customHeight="1">
      <c r="A200" s="10"/>
    </row>
    <row r="201" spans="1:8" ht="21" customHeight="1">
      <c r="A201" s="10"/>
    </row>
    <row r="202" spans="1:8" ht="21" customHeight="1">
      <c r="A202" s="10"/>
    </row>
    <row r="203" spans="1:8" ht="21" customHeight="1">
      <c r="A203" s="10"/>
      <c r="H203" s="41"/>
    </row>
    <row r="204" spans="1:8" ht="15.75">
      <c r="A204" s="11"/>
      <c r="H204" s="41"/>
    </row>
    <row r="205" spans="1:8">
      <c r="H205" s="41"/>
    </row>
    <row r="208" spans="1:8" ht="15.75">
      <c r="A208" s="10"/>
    </row>
  </sheetData>
  <mergeCells count="10">
    <mergeCell ref="B91:C91"/>
    <mergeCell ref="D91:E91"/>
    <mergeCell ref="B92:C92"/>
    <mergeCell ref="D92:E92"/>
    <mergeCell ref="B4:G4"/>
    <mergeCell ref="B6:G6"/>
    <mergeCell ref="B7:G7"/>
    <mergeCell ref="B9:G9"/>
    <mergeCell ref="B90:C90"/>
    <mergeCell ref="D90:E90"/>
  </mergeCells>
  <pageMargins left="0.90551181102362199" right="0.90551181102362199" top="0.74803149606299213" bottom="0.74803149606299213" header="0.31496062992125984" footer="0.31496062992125984"/>
  <pageSetup scale="57" fitToHeight="0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96E88-5A87-403F-89E3-54E66AA3A14A}">
  <sheetPr>
    <pageSetUpPr fitToPage="1"/>
  </sheetPr>
  <dimension ref="A1:L104"/>
  <sheetViews>
    <sheetView topLeftCell="A47" workbookViewId="0">
      <selection activeCell="J63" sqref="J63"/>
    </sheetView>
  </sheetViews>
  <sheetFormatPr baseColWidth="10" defaultRowHeight="15"/>
  <cols>
    <col min="1" max="1" width="3.140625" customWidth="1"/>
    <col min="2" max="2" width="9.85546875" style="1" customWidth="1"/>
    <col min="3" max="3" width="7.140625" style="1" customWidth="1"/>
    <col min="4" max="4" width="47.140625" style="1" customWidth="1"/>
    <col min="5" max="5" width="13.7109375" style="63" customWidth="1"/>
    <col min="6" max="6" width="13.5703125" style="63" customWidth="1"/>
    <col min="7" max="7" width="14" customWidth="1"/>
    <col min="8" max="8" width="8" customWidth="1"/>
    <col min="9" max="9" width="13.42578125" customWidth="1"/>
    <col min="10" max="10" width="11.42578125" style="63"/>
    <col min="11" max="11" width="16.42578125" style="7" customWidth="1"/>
    <col min="12" max="12" width="13.140625" style="7" bestFit="1" customWidth="1"/>
  </cols>
  <sheetData>
    <row r="1" spans="1:12">
      <c r="B1" s="2"/>
      <c r="C1" s="2"/>
      <c r="E1" s="4"/>
      <c r="F1" s="4"/>
      <c r="G1" s="5"/>
    </row>
    <row r="2" spans="1:12">
      <c r="B2" s="2"/>
      <c r="C2" s="2"/>
      <c r="D2" s="2"/>
      <c r="E2" s="4"/>
      <c r="F2" s="4"/>
      <c r="G2" s="5"/>
    </row>
    <row r="3" spans="1:12">
      <c r="B3" s="2"/>
      <c r="C3" s="2"/>
      <c r="D3" s="2"/>
      <c r="E3" s="4"/>
      <c r="F3" s="4"/>
      <c r="G3" s="5"/>
    </row>
    <row r="4" spans="1:12" ht="18.75">
      <c r="B4" s="151"/>
      <c r="C4" s="151"/>
      <c r="D4" s="151"/>
      <c r="E4" s="151"/>
      <c r="F4" s="151"/>
      <c r="G4" s="151"/>
    </row>
    <row r="5" spans="1:12" ht="18.75">
      <c r="B5" s="8"/>
      <c r="C5" s="8"/>
      <c r="D5" s="8"/>
      <c r="E5" s="8"/>
      <c r="F5" s="8"/>
      <c r="G5" s="8"/>
    </row>
    <row r="6" spans="1:12" ht="18.75">
      <c r="B6" s="151" t="s">
        <v>0</v>
      </c>
      <c r="C6" s="151"/>
      <c r="D6" s="151"/>
      <c r="E6" s="151"/>
      <c r="F6" s="151"/>
      <c r="G6" s="151"/>
    </row>
    <row r="7" spans="1:12" ht="18.75">
      <c r="B7" s="151" t="s">
        <v>69</v>
      </c>
      <c r="C7" s="151"/>
      <c r="D7" s="151"/>
      <c r="E7" s="151"/>
      <c r="F7" s="151"/>
      <c r="G7" s="151"/>
    </row>
    <row r="8" spans="1:12">
      <c r="B8" s="122"/>
      <c r="C8" s="122"/>
      <c r="D8" s="122"/>
      <c r="E8" s="123"/>
      <c r="F8" s="123"/>
      <c r="G8" s="124"/>
    </row>
    <row r="9" spans="1:12">
      <c r="B9" s="162" t="s">
        <v>24</v>
      </c>
      <c r="C9" s="162"/>
      <c r="D9" s="162"/>
      <c r="E9" s="162"/>
      <c r="F9" s="162"/>
      <c r="G9" s="162"/>
    </row>
    <row r="10" spans="1:12" ht="11.25" customHeight="1">
      <c r="A10" s="10"/>
      <c r="B10" s="69"/>
      <c r="C10" s="125"/>
      <c r="D10" s="69"/>
      <c r="E10" s="126"/>
      <c r="F10" s="127"/>
      <c r="G10" s="128" t="s">
        <v>3</v>
      </c>
    </row>
    <row r="11" spans="1:12" ht="15.75">
      <c r="A11" s="10"/>
      <c r="B11" s="69" t="s">
        <v>4</v>
      </c>
      <c r="C11" s="69" t="s">
        <v>25</v>
      </c>
      <c r="D11" s="69" t="s">
        <v>6</v>
      </c>
      <c r="E11" s="128" t="s">
        <v>7</v>
      </c>
      <c r="F11" s="128" t="s">
        <v>8</v>
      </c>
      <c r="G11" s="128" t="s">
        <v>9</v>
      </c>
    </row>
    <row r="12" spans="1:12" ht="15.75" customHeight="1">
      <c r="A12" s="10"/>
      <c r="B12" s="24"/>
      <c r="C12" s="129"/>
      <c r="D12" s="130" t="s">
        <v>3</v>
      </c>
      <c r="E12" s="29"/>
      <c r="F12" s="131"/>
      <c r="G12" s="131">
        <f>+'FIMOVIT ABRIL 2024'!G60</f>
        <v>5747211.2700000005</v>
      </c>
    </row>
    <row r="13" spans="1:12" ht="15.75">
      <c r="A13" s="10"/>
      <c r="B13" s="30">
        <v>45413</v>
      </c>
      <c r="C13" s="31"/>
      <c r="D13" s="31"/>
      <c r="E13" s="132">
        <v>294930</v>
      </c>
      <c r="F13" s="35"/>
      <c r="G13" s="35">
        <f>+G12+E13-F13</f>
        <v>6042141.2700000005</v>
      </c>
    </row>
    <row r="14" spans="1:12" ht="16.5" customHeight="1">
      <c r="A14" s="10"/>
      <c r="B14" s="30">
        <v>45414</v>
      </c>
      <c r="C14" s="31"/>
      <c r="D14" s="93"/>
      <c r="E14" s="132">
        <v>299250</v>
      </c>
      <c r="F14" s="35"/>
      <c r="G14" s="35">
        <f t="shared" ref="G14:G54" si="0">+G13+E14-F14</f>
        <v>6341391.2700000005</v>
      </c>
      <c r="K14" s="63"/>
      <c r="L14" s="63"/>
    </row>
    <row r="15" spans="1:12" ht="16.5" customHeight="1">
      <c r="A15" s="10"/>
      <c r="B15" s="30">
        <v>45415</v>
      </c>
      <c r="C15" s="31"/>
      <c r="D15" s="31"/>
      <c r="E15" s="132">
        <v>309765</v>
      </c>
      <c r="F15" s="35"/>
      <c r="G15" s="35">
        <f t="shared" si="0"/>
        <v>6651156.2700000005</v>
      </c>
      <c r="I15" s="75"/>
      <c r="K15" s="63"/>
      <c r="L15" s="63"/>
    </row>
    <row r="16" spans="1:12" ht="16.5" customHeight="1">
      <c r="A16" s="10"/>
      <c r="B16" s="30">
        <v>45415</v>
      </c>
      <c r="C16" s="31"/>
      <c r="D16" s="32" t="s">
        <v>204</v>
      </c>
      <c r="E16" s="132"/>
      <c r="F16" s="35">
        <v>848000</v>
      </c>
      <c r="G16" s="35">
        <f t="shared" si="0"/>
        <v>5803156.2700000005</v>
      </c>
      <c r="I16" s="75"/>
      <c r="K16" s="63"/>
      <c r="L16" s="63"/>
    </row>
    <row r="17" spans="1:12" ht="16.5" customHeight="1">
      <c r="A17" s="10"/>
      <c r="B17" s="30">
        <v>45415</v>
      </c>
      <c r="C17" s="31"/>
      <c r="D17" s="32" t="s">
        <v>204</v>
      </c>
      <c r="E17" s="132"/>
      <c r="F17" s="35">
        <v>229118.61</v>
      </c>
      <c r="G17" s="35">
        <f t="shared" si="0"/>
        <v>5574037.6600000001</v>
      </c>
      <c r="I17" s="75"/>
      <c r="K17" s="63"/>
      <c r="L17" s="63"/>
    </row>
    <row r="18" spans="1:12" ht="16.5" customHeight="1">
      <c r="A18" s="10"/>
      <c r="B18" s="30">
        <v>45416</v>
      </c>
      <c r="C18" s="31"/>
      <c r="D18" s="31"/>
      <c r="E18" s="132">
        <v>180855</v>
      </c>
      <c r="F18" s="35"/>
      <c r="G18" s="35">
        <f t="shared" si="0"/>
        <v>5754892.6600000001</v>
      </c>
      <c r="I18" s="75"/>
      <c r="K18" s="63"/>
      <c r="L18" s="63"/>
    </row>
    <row r="19" spans="1:12" ht="16.5" customHeight="1">
      <c r="A19" s="10"/>
      <c r="B19" s="30">
        <v>45417</v>
      </c>
      <c r="C19" s="31"/>
      <c r="D19" s="93"/>
      <c r="E19" s="132">
        <v>97860</v>
      </c>
      <c r="F19" s="35"/>
      <c r="G19" s="35">
        <f t="shared" si="0"/>
        <v>5852752.6600000001</v>
      </c>
      <c r="I19" s="75"/>
      <c r="K19" s="63"/>
      <c r="L19" s="63"/>
    </row>
    <row r="20" spans="1:12" ht="15.75" customHeight="1">
      <c r="A20" s="10"/>
      <c r="B20" s="30">
        <v>45418</v>
      </c>
      <c r="C20" s="31"/>
      <c r="D20" s="31"/>
      <c r="E20" s="132">
        <v>301875</v>
      </c>
      <c r="F20" s="35"/>
      <c r="G20" s="35">
        <f t="shared" si="0"/>
        <v>6154627.6600000001</v>
      </c>
      <c r="I20" s="75"/>
      <c r="K20" s="63"/>
      <c r="L20" s="63"/>
    </row>
    <row r="21" spans="1:12" ht="15.75" customHeight="1">
      <c r="A21" s="10"/>
      <c r="B21" s="30">
        <v>45419</v>
      </c>
      <c r="C21" s="31"/>
      <c r="D21" s="93"/>
      <c r="E21" s="132">
        <v>305275</v>
      </c>
      <c r="F21" s="35"/>
      <c r="G21" s="35">
        <f t="shared" si="0"/>
        <v>6459902.6600000001</v>
      </c>
      <c r="I21" s="75"/>
      <c r="K21" s="63"/>
      <c r="L21" s="63"/>
    </row>
    <row r="22" spans="1:12" ht="15.75">
      <c r="A22" s="10"/>
      <c r="B22" s="30">
        <v>45420</v>
      </c>
      <c r="C22" s="31"/>
      <c r="D22" s="93"/>
      <c r="E22" s="132">
        <v>290145</v>
      </c>
      <c r="F22" s="35"/>
      <c r="G22" s="35">
        <f t="shared" si="0"/>
        <v>6750047.6600000001</v>
      </c>
      <c r="I22" s="75"/>
      <c r="L22" s="63"/>
    </row>
    <row r="23" spans="1:12" ht="15.75">
      <c r="A23" s="10"/>
      <c r="B23" s="30">
        <v>45420</v>
      </c>
      <c r="C23" s="36" t="s">
        <v>95</v>
      </c>
      <c r="D23" s="32" t="s">
        <v>174</v>
      </c>
      <c r="E23" s="133"/>
      <c r="F23" s="35">
        <v>357540</v>
      </c>
      <c r="G23" s="35">
        <f t="shared" si="0"/>
        <v>6392507.6600000001</v>
      </c>
      <c r="I23" s="75"/>
      <c r="L23" s="63"/>
    </row>
    <row r="24" spans="1:12" ht="15.75">
      <c r="A24" s="10"/>
      <c r="B24" s="30">
        <v>45420</v>
      </c>
      <c r="C24" s="36" t="s">
        <v>96</v>
      </c>
      <c r="D24" s="32" t="s">
        <v>175</v>
      </c>
      <c r="E24" s="133"/>
      <c r="F24" s="35">
        <v>531000</v>
      </c>
      <c r="G24" s="35">
        <f t="shared" si="0"/>
        <v>5861507.6600000001</v>
      </c>
      <c r="I24" s="75"/>
      <c r="L24" s="63"/>
    </row>
    <row r="25" spans="1:12" ht="15.75">
      <c r="A25" s="10"/>
      <c r="B25" s="30">
        <v>45421</v>
      </c>
      <c r="C25" s="36"/>
      <c r="D25" s="32"/>
      <c r="E25" s="132">
        <v>296470</v>
      </c>
      <c r="F25" s="35"/>
      <c r="G25" s="35">
        <f t="shared" si="0"/>
        <v>6157977.6600000001</v>
      </c>
      <c r="I25" s="75"/>
      <c r="L25" s="63"/>
    </row>
    <row r="26" spans="1:12" ht="15.75">
      <c r="A26" s="10"/>
      <c r="B26" s="30">
        <v>45421</v>
      </c>
      <c r="C26" s="36" t="s">
        <v>101</v>
      </c>
      <c r="D26" s="32" t="s">
        <v>178</v>
      </c>
      <c r="E26" s="133"/>
      <c r="F26" s="35">
        <v>1110429.79</v>
      </c>
      <c r="G26" s="35">
        <f t="shared" si="0"/>
        <v>5047547.87</v>
      </c>
      <c r="I26" s="75"/>
      <c r="L26" s="63"/>
    </row>
    <row r="27" spans="1:12" ht="15.75">
      <c r="A27" s="10"/>
      <c r="B27" s="30">
        <v>45422</v>
      </c>
      <c r="C27" s="31"/>
      <c r="D27" s="31"/>
      <c r="E27" s="132">
        <v>306150</v>
      </c>
      <c r="F27" s="35"/>
      <c r="G27" s="35">
        <f t="shared" si="0"/>
        <v>5353697.87</v>
      </c>
      <c r="I27" s="75"/>
      <c r="L27" s="63"/>
    </row>
    <row r="28" spans="1:12" ht="15.75">
      <c r="A28" s="10"/>
      <c r="B28" s="30">
        <v>45423</v>
      </c>
      <c r="C28" s="31"/>
      <c r="D28" s="31"/>
      <c r="E28" s="132">
        <v>174765</v>
      </c>
      <c r="F28" s="35"/>
      <c r="G28" s="35">
        <f t="shared" si="0"/>
        <v>5528462.8700000001</v>
      </c>
      <c r="I28" s="75"/>
      <c r="L28" s="63"/>
    </row>
    <row r="29" spans="1:12" ht="15.75">
      <c r="A29" s="10"/>
      <c r="B29" s="30">
        <v>45424</v>
      </c>
      <c r="C29" s="31"/>
      <c r="D29" s="31"/>
      <c r="E29" s="132">
        <v>90625</v>
      </c>
      <c r="F29" s="35"/>
      <c r="G29" s="35">
        <f t="shared" si="0"/>
        <v>5619087.8700000001</v>
      </c>
      <c r="I29" s="75"/>
      <c r="L29" s="63"/>
    </row>
    <row r="30" spans="1:12" ht="15.75">
      <c r="A30" s="10"/>
      <c r="B30" s="30">
        <v>45425</v>
      </c>
      <c r="C30" s="31"/>
      <c r="D30" s="93"/>
      <c r="E30" s="132">
        <v>320290</v>
      </c>
      <c r="F30" s="35"/>
      <c r="G30" s="35">
        <f t="shared" si="0"/>
        <v>5939377.8700000001</v>
      </c>
      <c r="I30" s="75"/>
      <c r="L30" s="63"/>
    </row>
    <row r="31" spans="1:12" ht="15.75">
      <c r="A31" s="10"/>
      <c r="B31" s="30">
        <v>45426</v>
      </c>
      <c r="C31" s="31"/>
      <c r="D31" s="31"/>
      <c r="E31" s="132">
        <v>314190</v>
      </c>
      <c r="F31" s="35"/>
      <c r="G31" s="35">
        <f t="shared" si="0"/>
        <v>6253567.8700000001</v>
      </c>
      <c r="I31" s="75"/>
      <c r="L31" s="63"/>
    </row>
    <row r="32" spans="1:12" ht="15.75">
      <c r="A32" s="10"/>
      <c r="B32" s="30">
        <v>45427</v>
      </c>
      <c r="C32" s="31"/>
      <c r="D32" s="31"/>
      <c r="E32" s="132">
        <v>305750</v>
      </c>
      <c r="F32" s="35"/>
      <c r="G32" s="35">
        <f t="shared" si="0"/>
        <v>6559317.8700000001</v>
      </c>
      <c r="I32" s="75"/>
      <c r="L32" s="63"/>
    </row>
    <row r="33" spans="1:12" ht="15.75">
      <c r="A33" s="10"/>
      <c r="B33" s="30">
        <v>45427</v>
      </c>
      <c r="C33" s="36" t="s">
        <v>106</v>
      </c>
      <c r="D33" s="32" t="s">
        <v>183</v>
      </c>
      <c r="E33" s="134"/>
      <c r="F33" s="133">
        <v>787823</v>
      </c>
      <c r="G33" s="35">
        <f t="shared" si="0"/>
        <v>5771494.8700000001</v>
      </c>
      <c r="I33" s="75"/>
      <c r="L33" s="63"/>
    </row>
    <row r="34" spans="1:12" ht="15.75">
      <c r="A34" s="10"/>
      <c r="B34" s="30">
        <v>45427</v>
      </c>
      <c r="C34" s="36" t="s">
        <v>107</v>
      </c>
      <c r="D34" s="32" t="s">
        <v>184</v>
      </c>
      <c r="E34" s="134"/>
      <c r="F34" s="133">
        <v>819638</v>
      </c>
      <c r="G34" s="35">
        <f t="shared" si="0"/>
        <v>4951856.87</v>
      </c>
      <c r="I34" s="75"/>
      <c r="L34" s="63"/>
    </row>
    <row r="35" spans="1:12" ht="15.75">
      <c r="A35" s="10"/>
      <c r="B35" s="30">
        <v>45428</v>
      </c>
      <c r="C35" s="36"/>
      <c r="D35" s="36"/>
      <c r="E35" s="132">
        <v>307065</v>
      </c>
      <c r="F35" s="35"/>
      <c r="G35" s="35">
        <f t="shared" si="0"/>
        <v>5258921.87</v>
      </c>
      <c r="I35" s="75"/>
      <c r="L35" s="63"/>
    </row>
    <row r="36" spans="1:12" ht="15.75">
      <c r="A36" s="10"/>
      <c r="B36" s="30">
        <v>45428</v>
      </c>
      <c r="C36" s="36" t="s">
        <v>109</v>
      </c>
      <c r="D36" s="32" t="s">
        <v>185</v>
      </c>
      <c r="E36" s="134"/>
      <c r="F36" s="35">
        <v>917915</v>
      </c>
      <c r="G36" s="35">
        <f t="shared" si="0"/>
        <v>4341006.87</v>
      </c>
      <c r="I36" s="75"/>
      <c r="L36" s="63"/>
    </row>
    <row r="37" spans="1:12" ht="15.75">
      <c r="A37" s="10"/>
      <c r="B37" s="30">
        <v>45429</v>
      </c>
      <c r="C37" s="31"/>
      <c r="D37" s="31"/>
      <c r="E37" s="132">
        <v>293355</v>
      </c>
      <c r="F37" s="35"/>
      <c r="G37" s="35">
        <f t="shared" si="0"/>
        <v>4634361.87</v>
      </c>
      <c r="I37" s="75"/>
      <c r="K37" s="63"/>
      <c r="L37" s="63"/>
    </row>
    <row r="38" spans="1:12" ht="15.75">
      <c r="A38" s="10"/>
      <c r="B38" s="30">
        <v>45430</v>
      </c>
      <c r="C38" s="31"/>
      <c r="D38" s="93"/>
      <c r="E38" s="132">
        <v>155520</v>
      </c>
      <c r="F38" s="35"/>
      <c r="G38" s="35">
        <f t="shared" si="0"/>
        <v>4789881.87</v>
      </c>
      <c r="I38" s="75"/>
      <c r="K38" s="63"/>
      <c r="L38" s="63"/>
    </row>
    <row r="39" spans="1:12" ht="15.75">
      <c r="A39" s="10"/>
      <c r="B39" s="30">
        <v>45431</v>
      </c>
      <c r="C39" s="31"/>
      <c r="D39" s="31"/>
      <c r="E39" s="132">
        <v>20385</v>
      </c>
      <c r="F39" s="35"/>
      <c r="G39" s="35">
        <f t="shared" si="0"/>
        <v>4810266.87</v>
      </c>
      <c r="I39" s="75"/>
      <c r="K39" s="63"/>
      <c r="L39" s="63"/>
    </row>
    <row r="40" spans="1:12" ht="15.75">
      <c r="A40" s="10"/>
      <c r="B40" s="30">
        <v>45432</v>
      </c>
      <c r="C40" s="31"/>
      <c r="D40" s="93"/>
      <c r="E40" s="132">
        <v>288750</v>
      </c>
      <c r="F40" s="35"/>
      <c r="G40" s="35">
        <f t="shared" si="0"/>
        <v>5099016.87</v>
      </c>
      <c r="I40" s="75"/>
      <c r="K40" s="63"/>
      <c r="L40" s="63"/>
    </row>
    <row r="41" spans="1:12" ht="15.75">
      <c r="A41" s="10"/>
      <c r="B41" s="30">
        <v>45433</v>
      </c>
      <c r="C41" s="31"/>
      <c r="D41" s="93"/>
      <c r="E41" s="133">
        <v>310575</v>
      </c>
      <c r="F41" s="35"/>
      <c r="G41" s="35">
        <f t="shared" si="0"/>
        <v>5409591.8700000001</v>
      </c>
      <c r="I41" s="75"/>
      <c r="K41" s="63"/>
      <c r="L41" s="63"/>
    </row>
    <row r="42" spans="1:12" ht="15.75">
      <c r="A42" s="10"/>
      <c r="B42" s="30">
        <v>45434</v>
      </c>
      <c r="C42" s="31"/>
      <c r="D42" s="93"/>
      <c r="E42" s="133">
        <v>258920</v>
      </c>
      <c r="F42" s="35"/>
      <c r="G42" s="35">
        <f t="shared" si="0"/>
        <v>5668511.8700000001</v>
      </c>
      <c r="I42" s="75"/>
      <c r="K42" s="63"/>
      <c r="L42" s="63"/>
    </row>
    <row r="43" spans="1:12" ht="15.75">
      <c r="A43" s="10"/>
      <c r="B43" s="30">
        <v>45435</v>
      </c>
      <c r="C43" s="31"/>
      <c r="D43" s="31"/>
      <c r="E43" s="35">
        <v>255510</v>
      </c>
      <c r="F43" s="35"/>
      <c r="G43" s="35">
        <f t="shared" si="0"/>
        <v>5924021.8700000001</v>
      </c>
      <c r="I43" s="75"/>
      <c r="K43" s="63"/>
      <c r="L43" s="63"/>
    </row>
    <row r="44" spans="1:12" ht="15.75">
      <c r="A44" s="10"/>
      <c r="B44" s="30">
        <v>45436</v>
      </c>
      <c r="C44" s="31"/>
      <c r="D44" s="31"/>
      <c r="E44" s="35">
        <v>277885</v>
      </c>
      <c r="F44" s="35"/>
      <c r="G44" s="35">
        <f t="shared" si="0"/>
        <v>6201906.8700000001</v>
      </c>
      <c r="I44" s="75"/>
      <c r="K44" s="63"/>
      <c r="L44" s="63"/>
    </row>
    <row r="45" spans="1:12" ht="15.75">
      <c r="A45" s="10"/>
      <c r="B45" s="30">
        <v>45437</v>
      </c>
      <c r="C45" s="31"/>
      <c r="D45" s="31"/>
      <c r="E45" s="35">
        <v>177990</v>
      </c>
      <c r="F45" s="35"/>
      <c r="G45" s="35">
        <f t="shared" si="0"/>
        <v>6379896.8700000001</v>
      </c>
      <c r="I45" s="75"/>
      <c r="K45" s="63"/>
      <c r="L45" s="63"/>
    </row>
    <row r="46" spans="1:12" ht="15.75">
      <c r="A46" s="10"/>
      <c r="B46" s="30">
        <v>45438</v>
      </c>
      <c r="C46" s="31"/>
      <c r="D46" s="31"/>
      <c r="E46" s="35">
        <v>79470</v>
      </c>
      <c r="F46" s="35"/>
      <c r="G46" s="35">
        <f t="shared" si="0"/>
        <v>6459366.8700000001</v>
      </c>
      <c r="I46" s="75"/>
      <c r="K46" s="63"/>
      <c r="L46" s="63"/>
    </row>
    <row r="47" spans="1:12" ht="15.75">
      <c r="A47" s="10"/>
      <c r="B47" s="30">
        <v>45439</v>
      </c>
      <c r="C47" s="31"/>
      <c r="D47" s="31"/>
      <c r="E47" s="35">
        <v>290640</v>
      </c>
      <c r="F47" s="35"/>
      <c r="G47" s="35">
        <f t="shared" si="0"/>
        <v>6750006.8700000001</v>
      </c>
      <c r="I47" s="75"/>
      <c r="K47" s="139"/>
      <c r="L47" s="63"/>
    </row>
    <row r="48" spans="1:12" ht="15.75">
      <c r="A48" s="10"/>
      <c r="B48" s="30">
        <v>45440</v>
      </c>
      <c r="C48" s="31"/>
      <c r="D48" s="93"/>
      <c r="E48" s="133">
        <v>310985</v>
      </c>
      <c r="F48" s="35"/>
      <c r="G48" s="35">
        <f t="shared" si="0"/>
        <v>7060991.8700000001</v>
      </c>
      <c r="I48" s="75"/>
      <c r="K48" s="63"/>
      <c r="L48" s="63"/>
    </row>
    <row r="49" spans="1:12" ht="15.75">
      <c r="A49" s="10"/>
      <c r="B49" s="30">
        <v>45441</v>
      </c>
      <c r="C49" s="31"/>
      <c r="D49" s="31"/>
      <c r="E49" s="35">
        <v>317515</v>
      </c>
      <c r="F49" s="35"/>
      <c r="G49" s="35">
        <f t="shared" si="0"/>
        <v>7378506.8700000001</v>
      </c>
      <c r="I49" s="75"/>
      <c r="K49" s="63"/>
      <c r="L49" s="63"/>
    </row>
    <row r="50" spans="1:12" ht="15.75">
      <c r="A50" s="10"/>
      <c r="B50" s="30">
        <v>45442</v>
      </c>
      <c r="C50" s="31"/>
      <c r="D50" s="31"/>
      <c r="E50" s="35">
        <v>109860</v>
      </c>
      <c r="F50" s="35"/>
      <c r="G50" s="35">
        <f t="shared" si="0"/>
        <v>7488366.8700000001</v>
      </c>
      <c r="I50" s="75"/>
      <c r="K50" s="63"/>
      <c r="L50" s="63"/>
    </row>
    <row r="51" spans="1:12" ht="15.75">
      <c r="A51" s="10"/>
      <c r="B51" s="30">
        <v>45443</v>
      </c>
      <c r="C51" s="31"/>
      <c r="D51" s="31"/>
      <c r="E51" s="35">
        <v>301125</v>
      </c>
      <c r="F51" s="35"/>
      <c r="G51" s="35">
        <f t="shared" si="0"/>
        <v>7789491.8700000001</v>
      </c>
      <c r="I51" s="75"/>
      <c r="K51" s="63"/>
      <c r="L51" s="63"/>
    </row>
    <row r="52" spans="1:12" ht="15.75">
      <c r="A52" s="10"/>
      <c r="B52" s="30">
        <v>45443</v>
      </c>
      <c r="C52" s="31"/>
      <c r="D52" s="32" t="s">
        <v>242</v>
      </c>
      <c r="E52" s="35"/>
      <c r="F52" s="35">
        <v>452924</v>
      </c>
      <c r="G52" s="35">
        <f t="shared" si="0"/>
        <v>7336567.8700000001</v>
      </c>
      <c r="I52" s="75"/>
      <c r="K52" s="63">
        <v>16965478.77</v>
      </c>
      <c r="L52" s="63"/>
    </row>
    <row r="53" spans="1:12" ht="15.75">
      <c r="A53" s="10"/>
      <c r="B53" s="30">
        <v>45443</v>
      </c>
      <c r="C53" s="31"/>
      <c r="D53" s="36" t="s">
        <v>202</v>
      </c>
      <c r="E53" s="35">
        <v>19483398.899999999</v>
      </c>
      <c r="F53" s="35"/>
      <c r="G53" s="35">
        <f t="shared" si="0"/>
        <v>26819966.77</v>
      </c>
      <c r="I53" s="75"/>
      <c r="K53" s="63"/>
      <c r="L53" s="63"/>
    </row>
    <row r="54" spans="1:12" ht="15.75">
      <c r="A54" s="10"/>
      <c r="B54" s="30">
        <v>45443</v>
      </c>
      <c r="C54" s="31"/>
      <c r="D54" s="32" t="s">
        <v>243</v>
      </c>
      <c r="E54" s="35"/>
      <c r="F54" s="35"/>
      <c r="G54" s="35">
        <f t="shared" si="0"/>
        <v>26819966.77</v>
      </c>
      <c r="I54" s="75"/>
      <c r="K54" s="63">
        <v>16819966.77</v>
      </c>
      <c r="L54" s="63"/>
    </row>
    <row r="55" spans="1:12" ht="15.75">
      <c r="A55" s="10"/>
      <c r="B55" s="135" t="s">
        <v>14</v>
      </c>
      <c r="C55" s="136"/>
      <c r="D55" s="136"/>
      <c r="E55" s="137">
        <f>SUM(E13:E53)</f>
        <v>27127143.899999999</v>
      </c>
      <c r="F55" s="137">
        <f>SUM(F16:F54)</f>
        <v>6054388.4000000004</v>
      </c>
      <c r="G55" s="138"/>
      <c r="I55" s="75"/>
      <c r="K55" s="63"/>
      <c r="L55" s="63"/>
    </row>
    <row r="56" spans="1:12" ht="15.75">
      <c r="A56" s="10"/>
      <c r="B56" s="81"/>
      <c r="C56" s="51"/>
      <c r="D56" s="51"/>
      <c r="E56" s="54"/>
      <c r="F56"/>
      <c r="G56" s="54"/>
      <c r="I56" s="75"/>
      <c r="K56" s="63">
        <f>+K52-K54</f>
        <v>145512</v>
      </c>
      <c r="L56" s="63"/>
    </row>
    <row r="57" spans="1:12" ht="15.75">
      <c r="A57" s="10"/>
      <c r="B57" s="82"/>
      <c r="C57" s="82"/>
      <c r="D57" s="82"/>
      <c r="E57" s="53"/>
      <c r="F57" s="83"/>
      <c r="G57" s="83"/>
      <c r="I57" s="75"/>
      <c r="K57" s="63"/>
      <c r="L57" s="63"/>
    </row>
    <row r="58" spans="1:12" ht="15.75">
      <c r="A58" s="10"/>
      <c r="B58" s="155" t="s">
        <v>15</v>
      </c>
      <c r="C58" s="155"/>
      <c r="D58" s="148" t="s">
        <v>16</v>
      </c>
      <c r="E58" s="148"/>
      <c r="F58" s="149" t="s">
        <v>27</v>
      </c>
      <c r="G58" s="149"/>
      <c r="I58" s="75"/>
      <c r="K58" s="63"/>
      <c r="L58" s="63"/>
    </row>
    <row r="59" spans="1:12" ht="15.75">
      <c r="A59" s="10"/>
      <c r="B59" s="147" t="s">
        <v>18</v>
      </c>
      <c r="C59" s="147"/>
      <c r="D59" s="148" t="s">
        <v>19</v>
      </c>
      <c r="E59" s="148"/>
      <c r="F59" s="155" t="s">
        <v>20</v>
      </c>
      <c r="G59" s="155"/>
    </row>
    <row r="60" spans="1:12" ht="15.75">
      <c r="A60" s="10"/>
      <c r="B60" s="149" t="s">
        <v>21</v>
      </c>
      <c r="C60" s="149"/>
      <c r="D60" s="150" t="s">
        <v>22</v>
      </c>
      <c r="E60" s="150"/>
      <c r="F60" s="156" t="s">
        <v>23</v>
      </c>
      <c r="G60" s="156"/>
    </row>
    <row r="61" spans="1:12" ht="15.75">
      <c r="A61" s="10"/>
      <c r="B61" s="82"/>
      <c r="C61" s="82"/>
      <c r="D61" s="82"/>
      <c r="E61" s="84"/>
      <c r="F61" s="85"/>
      <c r="G61" s="84"/>
    </row>
    <row r="62" spans="1:12" ht="15.75">
      <c r="A62" s="10"/>
      <c r="B62" s="82"/>
      <c r="C62" s="82"/>
      <c r="D62" s="82"/>
      <c r="E62" s="83"/>
      <c r="F62" s="85"/>
      <c r="G62" s="86"/>
    </row>
    <row r="63" spans="1:12" ht="15.75">
      <c r="A63" s="10"/>
      <c r="B63" s="82"/>
      <c r="C63" s="82"/>
      <c r="D63" s="82"/>
      <c r="E63" s="83"/>
      <c r="F63" s="83"/>
      <c r="G63" s="86"/>
      <c r="I63" s="75"/>
      <c r="K63" s="63"/>
      <c r="L63" s="63"/>
    </row>
    <row r="64" spans="1:12" ht="15.75">
      <c r="A64" s="10"/>
      <c r="B64" s="82"/>
      <c r="C64" s="82"/>
      <c r="D64" s="82"/>
      <c r="E64" s="83"/>
      <c r="F64" s="83"/>
      <c r="G64" s="86"/>
      <c r="I64" s="75"/>
      <c r="K64" s="63"/>
      <c r="L64" s="63"/>
    </row>
    <row r="65" spans="1:12" ht="15.75">
      <c r="A65" s="10"/>
      <c r="B65" s="82"/>
      <c r="C65" s="82"/>
      <c r="D65" s="82"/>
      <c r="E65" s="83"/>
      <c r="F65" s="83"/>
      <c r="G65" s="86"/>
      <c r="I65" s="75"/>
      <c r="K65" s="63"/>
      <c r="L65" s="63"/>
    </row>
    <row r="66" spans="1:12" ht="15.75">
      <c r="A66" s="10"/>
      <c r="F66" s="83"/>
      <c r="G66" s="41"/>
      <c r="I66" s="75"/>
      <c r="K66" s="63"/>
      <c r="L66" s="63"/>
    </row>
    <row r="67" spans="1:12" ht="15.75">
      <c r="A67" s="10"/>
      <c r="G67" s="41"/>
      <c r="I67" s="75"/>
      <c r="K67" s="63"/>
      <c r="L67" s="63"/>
    </row>
    <row r="68" spans="1:12" ht="15.75">
      <c r="A68" s="10"/>
      <c r="G68" s="41"/>
      <c r="I68" s="75"/>
      <c r="K68" s="63"/>
      <c r="L68" s="63"/>
    </row>
    <row r="69" spans="1:12" ht="15.75">
      <c r="A69" s="10"/>
      <c r="I69" s="75"/>
      <c r="K69" s="63"/>
      <c r="L69" s="63"/>
    </row>
    <row r="70" spans="1:12" ht="15.75">
      <c r="A70" s="10"/>
      <c r="I70" s="75"/>
      <c r="K70" s="63"/>
      <c r="L70" s="63"/>
    </row>
    <row r="71" spans="1:12" ht="15.75">
      <c r="A71" s="10"/>
      <c r="I71" s="75"/>
      <c r="K71" s="63"/>
      <c r="L71" s="63"/>
    </row>
    <row r="72" spans="1:12" ht="15.75">
      <c r="A72" s="10"/>
      <c r="I72" s="75"/>
      <c r="K72" s="63"/>
      <c r="L72" s="63"/>
    </row>
    <row r="73" spans="1:12" ht="15.75">
      <c r="A73" s="10"/>
      <c r="I73" s="75"/>
      <c r="K73" s="63"/>
      <c r="L73" s="63"/>
    </row>
    <row r="74" spans="1:12" ht="15" customHeight="1">
      <c r="A74" s="10"/>
      <c r="I74" s="75"/>
      <c r="K74" s="63"/>
      <c r="L74" s="63"/>
    </row>
    <row r="75" spans="1:12" ht="15.75" customHeight="1">
      <c r="A75" s="10"/>
      <c r="I75" s="75"/>
      <c r="K75" s="63"/>
      <c r="L75" s="63"/>
    </row>
    <row r="76" spans="1:12" ht="15.75" customHeight="1">
      <c r="A76" s="10"/>
      <c r="I76" s="75"/>
      <c r="K76" s="63"/>
      <c r="L76" s="63"/>
    </row>
    <row r="77" spans="1:12" ht="15.75" customHeight="1">
      <c r="A77" s="10"/>
      <c r="I77" s="75"/>
      <c r="K77" s="63"/>
      <c r="L77" s="63"/>
    </row>
    <row r="78" spans="1:12" ht="12.75" customHeight="1">
      <c r="A78" s="10"/>
      <c r="I78" s="75"/>
      <c r="K78" s="75"/>
      <c r="L78" s="63"/>
    </row>
    <row r="79" spans="1:12" ht="15.75">
      <c r="A79" s="10"/>
      <c r="I79" s="75"/>
      <c r="K79" s="63"/>
      <c r="L79" s="63"/>
    </row>
    <row r="80" spans="1:12" ht="15.75">
      <c r="A80" s="10"/>
      <c r="I80" s="75"/>
      <c r="K80" s="63"/>
      <c r="L80" s="63"/>
    </row>
    <row r="81" spans="1:12" ht="21" customHeight="1">
      <c r="A81" s="10"/>
    </row>
    <row r="82" spans="1:12" ht="21" customHeight="1">
      <c r="A82" s="10"/>
      <c r="K82" s="63"/>
      <c r="L82" s="63"/>
    </row>
    <row r="83" spans="1:12" ht="15" customHeight="1">
      <c r="A83" s="10"/>
    </row>
    <row r="84" spans="1:12" ht="15" customHeight="1">
      <c r="A84" s="10"/>
    </row>
    <row r="85" spans="1:12" ht="15" customHeight="1">
      <c r="A85" s="10"/>
    </row>
    <row r="86" spans="1:12" ht="15" customHeight="1">
      <c r="A86" s="10"/>
    </row>
    <row r="87" spans="1:12" ht="15.75">
      <c r="A87" s="10"/>
    </row>
    <row r="88" spans="1:12" ht="15.75">
      <c r="A88" s="10"/>
    </row>
    <row r="89" spans="1:12" ht="15.75">
      <c r="A89" s="10"/>
    </row>
    <row r="90" spans="1:12" ht="15.75">
      <c r="A90" s="10"/>
    </row>
    <row r="91" spans="1:12" ht="15.75">
      <c r="A91" s="10"/>
    </row>
    <row r="92" spans="1:12" ht="15.75">
      <c r="A92" s="10"/>
    </row>
    <row r="93" spans="1:12" ht="15.75">
      <c r="A93" s="10"/>
    </row>
    <row r="94" spans="1:12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</sheetData>
  <mergeCells count="13">
    <mergeCell ref="B4:G4"/>
    <mergeCell ref="B6:G6"/>
    <mergeCell ref="B7:G7"/>
    <mergeCell ref="B9:G9"/>
    <mergeCell ref="B58:C58"/>
    <mergeCell ref="D58:E58"/>
    <mergeCell ref="F58:G58"/>
    <mergeCell ref="B59:C59"/>
    <mergeCell ref="D59:E59"/>
    <mergeCell ref="F59:G59"/>
    <mergeCell ref="B60:C60"/>
    <mergeCell ref="D60:E60"/>
    <mergeCell ref="F60:G60"/>
  </mergeCells>
  <pageMargins left="0.7" right="0.7" top="0.75" bottom="0.75" header="0.3" footer="0.3"/>
  <pageSetup scale="70" fitToWidth="0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27A29-0363-4AD4-B9DC-D2CC1D409898}">
  <sheetPr>
    <pageSetUpPr fitToPage="1"/>
  </sheetPr>
  <dimension ref="A1:S181"/>
  <sheetViews>
    <sheetView topLeftCell="A41" workbookViewId="0">
      <selection activeCell="E63" sqref="E61:E63"/>
    </sheetView>
  </sheetViews>
  <sheetFormatPr baseColWidth="10" defaultRowHeight="15"/>
  <cols>
    <col min="1" max="1" width="3.140625" customWidth="1"/>
    <col min="2" max="2" width="10" style="1" customWidth="1"/>
    <col min="3" max="3" width="8.7109375" style="1" customWidth="1"/>
    <col min="4" max="4" width="46.7109375" style="1" customWidth="1"/>
    <col min="5" max="5" width="14" style="7" customWidth="1"/>
    <col min="6" max="6" width="13.5703125" style="63" customWidth="1"/>
    <col min="7" max="7" width="14.7109375" customWidth="1"/>
    <col min="8" max="8" width="6.5703125" customWidth="1"/>
    <col min="9" max="9" width="15.42578125" customWidth="1"/>
    <col min="10" max="11" width="14.140625" bestFit="1" customWidth="1"/>
    <col min="12" max="12" width="14.140625" style="6" bestFit="1" customWidth="1"/>
    <col min="13" max="13" width="14.140625" bestFit="1" customWidth="1"/>
    <col min="14" max="14" width="14.42578125" style="7" customWidth="1"/>
    <col min="19" max="19" width="26.28515625" customWidth="1"/>
  </cols>
  <sheetData>
    <row r="1" spans="1:19">
      <c r="C1" s="2"/>
      <c r="D1" s="2"/>
      <c r="E1" s="3"/>
      <c r="F1" s="4"/>
      <c r="G1" s="5"/>
    </row>
    <row r="2" spans="1:19">
      <c r="B2" s="2"/>
      <c r="C2" s="2"/>
      <c r="D2" s="2"/>
      <c r="E2" s="3"/>
      <c r="F2" s="4"/>
      <c r="G2" s="5"/>
    </row>
    <row r="3" spans="1:19">
      <c r="B3" s="2"/>
      <c r="C3" s="2"/>
      <c r="D3" s="2"/>
      <c r="E3" s="3"/>
      <c r="F3" s="4"/>
      <c r="G3" s="5"/>
    </row>
    <row r="4" spans="1:19" ht="18.75">
      <c r="B4" s="151"/>
      <c r="C4" s="151"/>
      <c r="D4" s="151"/>
      <c r="E4" s="151"/>
      <c r="F4" s="151"/>
      <c r="G4" s="151"/>
    </row>
    <row r="5" spans="1:19" ht="18.75">
      <c r="B5" s="8"/>
      <c r="C5" s="8"/>
      <c r="D5" s="8"/>
      <c r="E5" s="8"/>
      <c r="F5" s="8"/>
      <c r="G5" s="8"/>
    </row>
    <row r="6" spans="1:19" ht="18.75">
      <c r="B6" s="8"/>
      <c r="C6" s="8"/>
      <c r="D6" s="8"/>
      <c r="E6" s="8"/>
      <c r="F6" s="8"/>
      <c r="G6" s="8"/>
    </row>
    <row r="7" spans="1:19" ht="18.75">
      <c r="B7" s="151" t="s">
        <v>0</v>
      </c>
      <c r="C7" s="151"/>
      <c r="D7" s="151"/>
      <c r="E7" s="151"/>
      <c r="F7" s="151"/>
      <c r="G7" s="151"/>
    </row>
    <row r="8" spans="1:19">
      <c r="B8" s="155" t="s">
        <v>149</v>
      </c>
      <c r="C8" s="155"/>
      <c r="D8" s="155"/>
      <c r="E8" s="155"/>
      <c r="F8" s="155"/>
      <c r="G8" s="155"/>
    </row>
    <row r="9" spans="1:19" ht="16.5" thickBot="1">
      <c r="A9" s="10"/>
      <c r="B9" s="9"/>
      <c r="C9" s="11"/>
      <c r="D9" s="11"/>
      <c r="E9" s="12"/>
      <c r="F9" s="13"/>
      <c r="G9" s="14"/>
    </row>
    <row r="10" spans="1:19" ht="17.25" thickBot="1">
      <c r="A10" s="10"/>
      <c r="B10" s="152" t="s">
        <v>2</v>
      </c>
      <c r="C10" s="153"/>
      <c r="D10" s="153"/>
      <c r="E10" s="153"/>
      <c r="F10" s="153"/>
      <c r="G10" s="154"/>
    </row>
    <row r="11" spans="1:19" ht="15.75">
      <c r="A11" s="10"/>
      <c r="B11" s="15"/>
      <c r="C11" s="16"/>
      <c r="D11" s="17"/>
      <c r="E11" s="18"/>
      <c r="F11" s="19"/>
      <c r="G11" s="20" t="s">
        <v>3</v>
      </c>
    </row>
    <row r="12" spans="1:19" ht="15.75">
      <c r="A12" s="10"/>
      <c r="B12" s="21" t="s">
        <v>4</v>
      </c>
      <c r="C12" s="22" t="s">
        <v>5</v>
      </c>
      <c r="D12" s="22" t="s">
        <v>6</v>
      </c>
      <c r="E12" s="23" t="s">
        <v>7</v>
      </c>
      <c r="F12" s="23" t="s">
        <v>8</v>
      </c>
      <c r="G12" s="23" t="s">
        <v>9</v>
      </c>
    </row>
    <row r="13" spans="1:19" ht="16.5" customHeight="1">
      <c r="A13" s="10"/>
      <c r="B13" s="24"/>
      <c r="C13" s="25"/>
      <c r="D13" s="26" t="s">
        <v>3</v>
      </c>
      <c r="E13" s="27"/>
      <c r="F13" s="28"/>
      <c r="G13" s="29">
        <f>+'COLECTORA MAYO2024'!G85</f>
        <v>1191147.9999999974</v>
      </c>
      <c r="J13" s="42"/>
      <c r="K13" s="7"/>
      <c r="Q13" s="140" t="s">
        <v>4</v>
      </c>
      <c r="R13" s="140" t="s">
        <v>240</v>
      </c>
      <c r="S13" s="140" t="s">
        <v>241</v>
      </c>
    </row>
    <row r="14" spans="1:19" ht="16.5" customHeight="1">
      <c r="A14" s="10"/>
      <c r="B14" s="30">
        <v>45444</v>
      </c>
      <c r="C14" s="31"/>
      <c r="D14" s="32"/>
      <c r="E14" s="113">
        <v>263020</v>
      </c>
      <c r="F14" s="34"/>
      <c r="G14" s="35">
        <f>+G13+E14-F14</f>
        <v>1454167.9999999974</v>
      </c>
      <c r="J14" s="42"/>
      <c r="K14" s="7"/>
      <c r="Q14" s="141">
        <v>45446</v>
      </c>
      <c r="R14" s="140" t="s">
        <v>205</v>
      </c>
      <c r="S14" s="113">
        <v>232792.76</v>
      </c>
    </row>
    <row r="15" spans="1:19" ht="16.5" customHeight="1">
      <c r="A15" s="10"/>
      <c r="B15" s="30">
        <v>45445</v>
      </c>
      <c r="C15" s="31"/>
      <c r="D15" s="32"/>
      <c r="E15" s="113">
        <v>147065</v>
      </c>
      <c r="F15" s="34"/>
      <c r="G15" s="35">
        <f t="shared" ref="G15:G64" si="0">+G14+E15-F15</f>
        <v>1601232.9999999974</v>
      </c>
      <c r="J15" s="42"/>
      <c r="K15" s="7"/>
      <c r="Q15" s="141">
        <v>45449</v>
      </c>
      <c r="R15" s="140">
        <v>966</v>
      </c>
      <c r="S15" s="113">
        <v>420670</v>
      </c>
    </row>
    <row r="16" spans="1:19" ht="16.5" customHeight="1">
      <c r="A16" s="10"/>
      <c r="B16" s="30">
        <v>45446</v>
      </c>
      <c r="C16" s="31"/>
      <c r="D16" s="32"/>
      <c r="E16" s="113">
        <v>536625</v>
      </c>
      <c r="F16" s="34"/>
      <c r="G16" s="35">
        <f t="shared" si="0"/>
        <v>2137857.9999999972</v>
      </c>
      <c r="J16" s="42"/>
      <c r="K16" s="7"/>
      <c r="Q16" s="141">
        <v>45449</v>
      </c>
      <c r="R16" s="140">
        <v>967</v>
      </c>
      <c r="S16" s="113">
        <v>1084166.54</v>
      </c>
    </row>
    <row r="17" spans="1:19" ht="16.5" customHeight="1">
      <c r="A17" s="10"/>
      <c r="B17" s="30">
        <v>45446</v>
      </c>
      <c r="C17" s="31" t="s">
        <v>205</v>
      </c>
      <c r="D17" s="32" t="s">
        <v>206</v>
      </c>
      <c r="E17" s="113"/>
      <c r="F17" s="34">
        <v>232792.76</v>
      </c>
      <c r="G17" s="35">
        <f t="shared" si="0"/>
        <v>1905065.2399999972</v>
      </c>
      <c r="J17" s="42"/>
      <c r="K17" s="7"/>
      <c r="Q17" s="141">
        <v>45455</v>
      </c>
      <c r="R17" s="140">
        <v>999</v>
      </c>
      <c r="S17" s="113">
        <v>114438.29</v>
      </c>
    </row>
    <row r="18" spans="1:19" ht="16.5" customHeight="1">
      <c r="A18" s="10"/>
      <c r="B18" s="30">
        <v>45447</v>
      </c>
      <c r="C18" s="31"/>
      <c r="D18" s="32"/>
      <c r="E18" s="113">
        <v>499880</v>
      </c>
      <c r="F18" s="34"/>
      <c r="G18" s="35">
        <f t="shared" si="0"/>
        <v>2404945.2399999974</v>
      </c>
      <c r="J18" s="42"/>
      <c r="K18" s="7"/>
      <c r="Q18" s="141">
        <v>45455</v>
      </c>
      <c r="R18" s="140">
        <v>1001</v>
      </c>
      <c r="S18" s="113">
        <v>28048.6</v>
      </c>
    </row>
    <row r="19" spans="1:19" ht="16.5" customHeight="1">
      <c r="A19" s="10"/>
      <c r="B19" s="30">
        <v>45448</v>
      </c>
      <c r="C19" s="31"/>
      <c r="D19" s="32"/>
      <c r="E19" s="113">
        <v>534075</v>
      </c>
      <c r="F19" s="34"/>
      <c r="G19" s="35">
        <f t="shared" si="0"/>
        <v>2939020.2399999974</v>
      </c>
      <c r="J19" s="42"/>
      <c r="K19" s="7"/>
      <c r="Q19" s="141">
        <v>45455</v>
      </c>
      <c r="R19" s="140">
        <v>1003</v>
      </c>
      <c r="S19" s="113">
        <v>53888.02</v>
      </c>
    </row>
    <row r="20" spans="1:19" ht="16.5" customHeight="1">
      <c r="A20" s="10"/>
      <c r="B20" s="30">
        <v>45449</v>
      </c>
      <c r="C20" s="31"/>
      <c r="D20" s="32"/>
      <c r="E20" s="113">
        <v>502555</v>
      </c>
      <c r="F20" s="34"/>
      <c r="G20" s="35">
        <f t="shared" si="0"/>
        <v>3441575.2399999974</v>
      </c>
      <c r="J20" s="42"/>
      <c r="K20" s="7"/>
      <c r="Q20" s="141">
        <v>45455</v>
      </c>
      <c r="R20" s="140">
        <v>1006</v>
      </c>
      <c r="S20" s="113">
        <v>1123164</v>
      </c>
    </row>
    <row r="21" spans="1:19" ht="16.5" customHeight="1">
      <c r="A21" s="10"/>
      <c r="B21" s="30">
        <v>45449</v>
      </c>
      <c r="C21" s="31" t="s">
        <v>207</v>
      </c>
      <c r="D21" s="32" t="s">
        <v>209</v>
      </c>
      <c r="E21" s="113"/>
      <c r="F21" s="34">
        <v>420670</v>
      </c>
      <c r="G21" s="35">
        <f t="shared" si="0"/>
        <v>3020905.2399999974</v>
      </c>
      <c r="I21" s="41"/>
      <c r="J21" s="42"/>
      <c r="L21" s="44"/>
      <c r="M21" s="6"/>
      <c r="Q21" s="141">
        <v>45455</v>
      </c>
      <c r="R21" s="140">
        <v>1011</v>
      </c>
      <c r="S21" s="113">
        <v>106200</v>
      </c>
    </row>
    <row r="22" spans="1:19" ht="16.5" customHeight="1">
      <c r="A22" s="10"/>
      <c r="B22" s="30">
        <v>45449</v>
      </c>
      <c r="C22" s="31" t="s">
        <v>208</v>
      </c>
      <c r="D22" s="32" t="s">
        <v>210</v>
      </c>
      <c r="E22" s="113"/>
      <c r="F22" s="34">
        <v>1084166.54</v>
      </c>
      <c r="G22" s="35">
        <f t="shared" si="0"/>
        <v>1936738.6999999974</v>
      </c>
      <c r="I22" s="42"/>
      <c r="J22" s="42"/>
      <c r="L22" s="44"/>
      <c r="M22" s="6"/>
      <c r="Q22" s="141">
        <v>45455</v>
      </c>
      <c r="R22" s="140">
        <v>1017</v>
      </c>
      <c r="S22" s="113">
        <v>991250</v>
      </c>
    </row>
    <row r="23" spans="1:19" ht="16.5" customHeight="1">
      <c r="A23" s="10"/>
      <c r="B23" s="30">
        <v>45450</v>
      </c>
      <c r="C23" s="31"/>
      <c r="D23" s="32"/>
      <c r="E23" s="113">
        <v>461350</v>
      </c>
      <c r="F23" s="34"/>
      <c r="G23" s="35">
        <f t="shared" si="0"/>
        <v>2398088.6999999974</v>
      </c>
      <c r="I23" s="42"/>
      <c r="J23" s="42"/>
      <c r="L23" s="44"/>
      <c r="M23" s="6"/>
      <c r="Q23" s="141">
        <v>45455</v>
      </c>
      <c r="R23" s="140">
        <v>1019</v>
      </c>
      <c r="S23" s="113">
        <v>1616500</v>
      </c>
    </row>
    <row r="24" spans="1:19" ht="16.5" customHeight="1">
      <c r="A24" s="10"/>
      <c r="B24" s="30">
        <v>45451</v>
      </c>
      <c r="C24" s="31"/>
      <c r="D24" s="32"/>
      <c r="E24" s="113">
        <v>266245</v>
      </c>
      <c r="F24" s="34"/>
      <c r="G24" s="35">
        <f t="shared" si="0"/>
        <v>2664333.6999999974</v>
      </c>
      <c r="I24" s="42"/>
      <c r="J24" s="42"/>
      <c r="K24" s="6"/>
      <c r="L24" s="44"/>
      <c r="M24" s="6"/>
      <c r="Q24" s="141">
        <v>45455</v>
      </c>
      <c r="R24" s="140">
        <v>1022</v>
      </c>
      <c r="S24" s="113">
        <v>56333.2</v>
      </c>
    </row>
    <row r="25" spans="1:19" ht="16.5" customHeight="1">
      <c r="A25" s="10"/>
      <c r="B25" s="30">
        <v>45452</v>
      </c>
      <c r="C25" s="31"/>
      <c r="D25" s="32"/>
      <c r="E25" s="6">
        <v>138980</v>
      </c>
      <c r="F25" s="34"/>
      <c r="G25" s="35">
        <f t="shared" si="0"/>
        <v>2803313.6999999974</v>
      </c>
      <c r="I25" s="42"/>
      <c r="J25" s="42"/>
      <c r="K25" s="6"/>
      <c r="L25" s="44"/>
      <c r="M25" s="6"/>
      <c r="Q25" s="141">
        <v>45455</v>
      </c>
      <c r="R25" s="140">
        <v>1024</v>
      </c>
      <c r="S25" s="113">
        <v>141838.01999999999</v>
      </c>
    </row>
    <row r="26" spans="1:19" ht="16.5" customHeight="1">
      <c r="A26" s="10"/>
      <c r="B26" s="30">
        <v>45453</v>
      </c>
      <c r="C26" s="31"/>
      <c r="D26" s="32"/>
      <c r="E26" s="6">
        <v>563215</v>
      </c>
      <c r="F26" s="34"/>
      <c r="G26" s="35">
        <f t="shared" si="0"/>
        <v>3366528.6999999974</v>
      </c>
      <c r="I26" s="42"/>
      <c r="J26" s="42"/>
      <c r="K26" s="44"/>
      <c r="L26" s="44"/>
      <c r="M26" s="44"/>
      <c r="Q26" s="141">
        <v>45456</v>
      </c>
      <c r="R26" s="140">
        <v>1033</v>
      </c>
      <c r="S26" s="113">
        <v>141600</v>
      </c>
    </row>
    <row r="27" spans="1:19" ht="16.5" customHeight="1">
      <c r="A27" s="10"/>
      <c r="B27" s="30">
        <v>45454</v>
      </c>
      <c r="C27" s="31"/>
      <c r="D27" s="32"/>
      <c r="E27" s="6">
        <v>551680</v>
      </c>
      <c r="G27" s="35">
        <f t="shared" si="0"/>
        <v>3918208.6999999974</v>
      </c>
      <c r="I27" s="42"/>
      <c r="J27" s="42"/>
      <c r="K27" s="6"/>
      <c r="L27" s="44"/>
      <c r="M27" s="6"/>
      <c r="Q27" s="141">
        <v>45456</v>
      </c>
      <c r="R27" s="140">
        <v>1034</v>
      </c>
      <c r="S27" s="113">
        <v>59000</v>
      </c>
    </row>
    <row r="28" spans="1:19" ht="16.5" customHeight="1">
      <c r="A28" s="10"/>
      <c r="B28" s="30">
        <v>45455</v>
      </c>
      <c r="C28" s="31"/>
      <c r="D28" s="32"/>
      <c r="E28" s="113">
        <v>526155</v>
      </c>
      <c r="F28" s="34"/>
      <c r="G28" s="35">
        <f t="shared" si="0"/>
        <v>4444363.6999999974</v>
      </c>
      <c r="I28" s="42"/>
      <c r="J28" s="42"/>
      <c r="K28" s="44"/>
      <c r="L28" s="44"/>
      <c r="M28" s="44"/>
      <c r="Q28" s="141">
        <v>45456</v>
      </c>
      <c r="R28" s="140">
        <v>1035</v>
      </c>
      <c r="S28" s="113">
        <v>29500</v>
      </c>
    </row>
    <row r="29" spans="1:19" ht="16.5" customHeight="1">
      <c r="A29" s="10"/>
      <c r="B29" s="30">
        <v>45455</v>
      </c>
      <c r="C29" s="31" t="s">
        <v>211</v>
      </c>
      <c r="D29" s="32" t="s">
        <v>220</v>
      </c>
      <c r="E29" s="33"/>
      <c r="F29" s="34">
        <v>114438.29</v>
      </c>
      <c r="G29" s="35">
        <f t="shared" si="0"/>
        <v>4329925.4099999974</v>
      </c>
      <c r="I29" s="42"/>
      <c r="J29" s="42"/>
      <c r="K29" s="6"/>
      <c r="L29" s="44"/>
      <c r="M29" s="6"/>
      <c r="Q29" s="141">
        <v>45456</v>
      </c>
      <c r="R29" s="140">
        <v>1037</v>
      </c>
      <c r="S29" s="97">
        <v>132322.97</v>
      </c>
    </row>
    <row r="30" spans="1:19" ht="16.5" customHeight="1">
      <c r="A30" s="10"/>
      <c r="B30" s="30">
        <v>45455</v>
      </c>
      <c r="C30" s="31" t="s">
        <v>212</v>
      </c>
      <c r="D30" s="32" t="s">
        <v>221</v>
      </c>
      <c r="E30" s="33"/>
      <c r="F30" s="34">
        <v>28048.6</v>
      </c>
      <c r="G30" s="35">
        <f t="shared" si="0"/>
        <v>4301876.8099999977</v>
      </c>
      <c r="I30" s="42"/>
      <c r="J30" s="42"/>
      <c r="K30" s="6"/>
      <c r="L30" s="44"/>
      <c r="M30" s="6"/>
      <c r="Q30" s="141">
        <v>45457</v>
      </c>
      <c r="R30" s="140">
        <v>1052</v>
      </c>
      <c r="S30" s="97">
        <v>70800</v>
      </c>
    </row>
    <row r="31" spans="1:19" ht="16.5" customHeight="1">
      <c r="A31" s="10"/>
      <c r="B31" s="30">
        <v>45455</v>
      </c>
      <c r="C31" s="31" t="s">
        <v>213</v>
      </c>
      <c r="D31" s="32" t="s">
        <v>222</v>
      </c>
      <c r="E31" s="33"/>
      <c r="F31" s="34">
        <v>53888.02</v>
      </c>
      <c r="G31" s="35">
        <f t="shared" si="0"/>
        <v>4247988.7899999982</v>
      </c>
      <c r="I31" s="42"/>
      <c r="J31" s="42"/>
      <c r="K31" s="6"/>
      <c r="L31" s="44"/>
      <c r="M31" s="6"/>
      <c r="Q31" s="141">
        <v>45460</v>
      </c>
      <c r="R31" s="140">
        <v>1055</v>
      </c>
      <c r="S31" s="97">
        <v>35400</v>
      </c>
    </row>
    <row r="32" spans="1:19" ht="16.5" customHeight="1">
      <c r="A32" s="10"/>
      <c r="B32" s="30">
        <v>45455</v>
      </c>
      <c r="C32" s="31" t="s">
        <v>214</v>
      </c>
      <c r="D32" s="32" t="s">
        <v>223</v>
      </c>
      <c r="E32" s="33"/>
      <c r="F32" s="34">
        <v>1123164</v>
      </c>
      <c r="G32" s="35">
        <f t="shared" si="0"/>
        <v>3124824.7899999982</v>
      </c>
      <c r="I32" s="42"/>
      <c r="J32" s="42"/>
      <c r="K32" s="6"/>
      <c r="L32" s="44"/>
      <c r="M32" s="6"/>
      <c r="Q32" s="141">
        <v>45462</v>
      </c>
      <c r="R32" s="140">
        <v>1063</v>
      </c>
      <c r="S32" s="97">
        <v>823500</v>
      </c>
    </row>
    <row r="33" spans="1:19" ht="16.5" customHeight="1">
      <c r="A33" s="10"/>
      <c r="B33" s="30">
        <v>45455</v>
      </c>
      <c r="C33" s="31" t="s">
        <v>215</v>
      </c>
      <c r="D33" s="32" t="s">
        <v>224</v>
      </c>
      <c r="E33" s="33"/>
      <c r="F33" s="34">
        <v>106200</v>
      </c>
      <c r="G33" s="35">
        <f t="shared" si="0"/>
        <v>3018624.7899999982</v>
      </c>
      <c r="I33" s="42"/>
      <c r="J33" s="42"/>
      <c r="K33" s="6"/>
      <c r="L33" s="44"/>
      <c r="M33" s="6"/>
      <c r="N33" s="44"/>
      <c r="Q33" s="141">
        <v>45467</v>
      </c>
      <c r="R33" s="140">
        <v>1089</v>
      </c>
      <c r="S33" s="97">
        <v>602459</v>
      </c>
    </row>
    <row r="34" spans="1:19" ht="16.5" customHeight="1">
      <c r="A34" s="10"/>
      <c r="B34" s="30">
        <v>45455</v>
      </c>
      <c r="C34" s="31" t="s">
        <v>216</v>
      </c>
      <c r="D34" s="32" t="s">
        <v>225</v>
      </c>
      <c r="E34" s="33"/>
      <c r="F34" s="34">
        <v>991250</v>
      </c>
      <c r="G34" s="35">
        <f t="shared" si="0"/>
        <v>2027374.7899999982</v>
      </c>
      <c r="I34" s="42"/>
      <c r="J34" s="42"/>
      <c r="K34" s="6"/>
      <c r="L34" s="44"/>
      <c r="M34" s="6"/>
      <c r="Q34" s="140"/>
      <c r="R34" s="140"/>
      <c r="S34" s="97"/>
    </row>
    <row r="35" spans="1:19" ht="16.5" customHeight="1">
      <c r="A35" s="10"/>
      <c r="B35" s="30">
        <v>45455</v>
      </c>
      <c r="C35" s="31" t="s">
        <v>217</v>
      </c>
      <c r="D35" s="32" t="s">
        <v>225</v>
      </c>
      <c r="E35" s="33"/>
      <c r="F35" s="34">
        <v>1616500</v>
      </c>
      <c r="G35" s="35">
        <f t="shared" si="0"/>
        <v>410874.78999999817</v>
      </c>
      <c r="I35" s="42"/>
      <c r="J35" s="42"/>
      <c r="K35" s="6"/>
      <c r="L35" s="44"/>
      <c r="M35" s="6"/>
      <c r="Q35" s="140"/>
      <c r="R35" s="140"/>
      <c r="S35" s="97"/>
    </row>
    <row r="36" spans="1:19" ht="16.5" customHeight="1">
      <c r="A36" s="10"/>
      <c r="B36" s="30">
        <v>45455</v>
      </c>
      <c r="C36" s="31" t="s">
        <v>218</v>
      </c>
      <c r="D36" s="32" t="s">
        <v>227</v>
      </c>
      <c r="E36" s="33"/>
      <c r="F36" s="34">
        <v>56333.2</v>
      </c>
      <c r="G36" s="35">
        <f t="shared" si="0"/>
        <v>354541.58999999816</v>
      </c>
      <c r="I36" s="42"/>
      <c r="J36" s="42"/>
      <c r="K36" s="6"/>
      <c r="L36" s="44"/>
      <c r="M36" s="6"/>
      <c r="Q36" s="140"/>
      <c r="R36" s="140"/>
      <c r="S36" s="97"/>
    </row>
    <row r="37" spans="1:19" ht="16.5" customHeight="1">
      <c r="A37" s="10"/>
      <c r="B37" s="30">
        <v>45455</v>
      </c>
      <c r="C37" s="31" t="s">
        <v>219</v>
      </c>
      <c r="D37" s="32" t="s">
        <v>226</v>
      </c>
      <c r="E37" s="33"/>
      <c r="F37" s="34">
        <v>141838.01999999999</v>
      </c>
      <c r="G37" s="35">
        <f t="shared" si="0"/>
        <v>212703.56999999817</v>
      </c>
      <c r="I37" s="42"/>
      <c r="J37" s="42"/>
      <c r="K37" s="6"/>
      <c r="L37" s="44"/>
      <c r="M37" s="6"/>
      <c r="Q37" s="140"/>
      <c r="R37" s="140"/>
      <c r="S37" s="97"/>
    </row>
    <row r="38" spans="1:19" ht="16.5" customHeight="1">
      <c r="A38" s="10"/>
      <c r="B38" s="30">
        <v>45456</v>
      </c>
      <c r="C38" s="31"/>
      <c r="D38" s="32"/>
      <c r="E38" s="33">
        <v>502200</v>
      </c>
      <c r="F38" s="34"/>
      <c r="G38" s="35">
        <f t="shared" si="0"/>
        <v>714903.5699999982</v>
      </c>
      <c r="I38" s="42"/>
      <c r="L38" s="44"/>
      <c r="M38" s="44"/>
      <c r="Q38" s="140"/>
      <c r="R38" s="140"/>
      <c r="S38" s="97"/>
    </row>
    <row r="39" spans="1:19" ht="16.5" customHeight="1">
      <c r="A39" s="10"/>
      <c r="B39" s="30">
        <v>45456</v>
      </c>
      <c r="C39" s="31" t="s">
        <v>228</v>
      </c>
      <c r="D39" s="32" t="s">
        <v>232</v>
      </c>
      <c r="E39" s="33"/>
      <c r="F39" s="34">
        <v>141600</v>
      </c>
      <c r="G39" s="35">
        <f t="shared" si="0"/>
        <v>573303.5699999982</v>
      </c>
      <c r="I39" s="42"/>
      <c r="L39" s="44"/>
      <c r="M39" s="6"/>
      <c r="Q39" s="140"/>
      <c r="R39" s="140"/>
      <c r="S39" s="97"/>
    </row>
    <row r="40" spans="1:19" ht="16.5" customHeight="1">
      <c r="A40" s="10"/>
      <c r="B40" s="30">
        <v>45456</v>
      </c>
      <c r="C40" s="31" t="s">
        <v>229</v>
      </c>
      <c r="D40" s="32" t="s">
        <v>233</v>
      </c>
      <c r="E40" s="33"/>
      <c r="F40" s="34">
        <v>59000</v>
      </c>
      <c r="G40" s="35">
        <f t="shared" si="0"/>
        <v>514303.5699999982</v>
      </c>
      <c r="I40" s="42"/>
      <c r="L40" s="44"/>
      <c r="M40" s="6"/>
      <c r="Q40" s="140"/>
      <c r="R40" s="140"/>
      <c r="S40" s="97"/>
    </row>
    <row r="41" spans="1:19" ht="16.5" customHeight="1">
      <c r="A41" s="10"/>
      <c r="B41" s="30">
        <v>45456</v>
      </c>
      <c r="C41" s="31" t="s">
        <v>230</v>
      </c>
      <c r="D41" s="32" t="s">
        <v>234</v>
      </c>
      <c r="E41" s="33"/>
      <c r="F41" s="34">
        <v>29500</v>
      </c>
      <c r="G41" s="35">
        <f t="shared" si="0"/>
        <v>484803.5699999982</v>
      </c>
      <c r="I41" s="42"/>
      <c r="L41" s="44"/>
      <c r="M41" s="6"/>
      <c r="Q41" s="140"/>
      <c r="R41" s="140"/>
      <c r="S41" s="97"/>
    </row>
    <row r="42" spans="1:19" ht="16.5" customHeight="1">
      <c r="A42" s="10"/>
      <c r="B42" s="30">
        <v>45456</v>
      </c>
      <c r="C42" s="31" t="s">
        <v>231</v>
      </c>
      <c r="D42" s="32" t="s">
        <v>235</v>
      </c>
      <c r="E42" s="33"/>
      <c r="F42" s="34">
        <v>132322.97</v>
      </c>
      <c r="G42" s="35">
        <f t="shared" si="0"/>
        <v>352480.59999999823</v>
      </c>
      <c r="I42" s="42"/>
      <c r="L42" s="44"/>
      <c r="M42" s="6"/>
      <c r="Q42" s="140"/>
      <c r="R42" s="140"/>
      <c r="S42" s="97"/>
    </row>
    <row r="43" spans="1:19" ht="16.5" customHeight="1">
      <c r="A43" s="10"/>
      <c r="B43" s="30">
        <v>45457</v>
      </c>
      <c r="C43" s="31"/>
      <c r="D43" s="32"/>
      <c r="E43" s="33">
        <v>515765</v>
      </c>
      <c r="F43" s="34"/>
      <c r="G43" s="35">
        <f t="shared" si="0"/>
        <v>868245.59999999823</v>
      </c>
      <c r="I43" s="42"/>
      <c r="J43" s="6"/>
      <c r="K43" s="44"/>
      <c r="L43" s="44"/>
      <c r="M43" s="6"/>
      <c r="Q43" s="140"/>
      <c r="R43" s="140"/>
      <c r="S43" s="97"/>
    </row>
    <row r="44" spans="1:19" ht="16.5" customHeight="1">
      <c r="A44" s="10"/>
      <c r="B44" s="30">
        <v>45457</v>
      </c>
      <c r="C44" s="31" t="s">
        <v>236</v>
      </c>
      <c r="D44" s="32" t="s">
        <v>237</v>
      </c>
      <c r="E44" s="33"/>
      <c r="F44" s="34">
        <v>70800</v>
      </c>
      <c r="G44" s="35">
        <f t="shared" si="0"/>
        <v>797445.59999999823</v>
      </c>
      <c r="I44" s="42"/>
      <c r="J44" s="6"/>
      <c r="K44" s="44"/>
      <c r="L44" s="44"/>
      <c r="M44" s="6"/>
      <c r="Q44" s="140"/>
      <c r="R44" s="140"/>
      <c r="S44" s="97"/>
    </row>
    <row r="45" spans="1:19" ht="16.5" customHeight="1">
      <c r="A45" s="10"/>
      <c r="B45" s="30">
        <v>45458</v>
      </c>
      <c r="C45" s="31"/>
      <c r="D45" s="32"/>
      <c r="E45" s="34">
        <v>279690</v>
      </c>
      <c r="F45" s="113"/>
      <c r="G45" s="35">
        <f t="shared" si="0"/>
        <v>1077135.5999999982</v>
      </c>
      <c r="I45" s="42"/>
      <c r="J45" s="44"/>
      <c r="K45" s="6"/>
      <c r="L45" s="44"/>
      <c r="M45" s="6"/>
      <c r="Q45" s="140"/>
      <c r="R45" s="140"/>
      <c r="S45" s="97"/>
    </row>
    <row r="46" spans="1:19" ht="16.5" customHeight="1">
      <c r="A46" s="10"/>
      <c r="B46" s="30">
        <v>45459</v>
      </c>
      <c r="C46" s="31"/>
      <c r="D46" s="32"/>
      <c r="E46" s="34">
        <v>149700</v>
      </c>
      <c r="F46" s="113"/>
      <c r="G46" s="35">
        <f t="shared" si="0"/>
        <v>1226835.5999999982</v>
      </c>
      <c r="I46" s="42"/>
      <c r="J46" s="44"/>
      <c r="K46" s="6"/>
      <c r="L46" s="44"/>
      <c r="M46" s="6"/>
      <c r="Q46" s="140"/>
      <c r="R46" s="140"/>
      <c r="S46" s="97"/>
    </row>
    <row r="47" spans="1:19" ht="16.5" customHeight="1">
      <c r="A47" s="10"/>
      <c r="B47" s="30">
        <v>45460</v>
      </c>
      <c r="C47" s="31"/>
      <c r="D47" s="32"/>
      <c r="E47" s="34">
        <v>1942907.8</v>
      </c>
      <c r="F47" s="113"/>
      <c r="G47" s="35">
        <f t="shared" si="0"/>
        <v>3169743.3999999985</v>
      </c>
      <c r="I47" s="42"/>
      <c r="J47" s="44"/>
      <c r="K47" s="44"/>
      <c r="L47" s="44"/>
      <c r="M47" s="44"/>
      <c r="Q47" s="140"/>
      <c r="R47" s="140"/>
      <c r="S47" s="97"/>
    </row>
    <row r="48" spans="1:19" ht="16.5" customHeight="1">
      <c r="A48" s="10"/>
      <c r="B48" s="30">
        <v>45460</v>
      </c>
      <c r="C48" s="31" t="s">
        <v>238</v>
      </c>
      <c r="D48" s="32" t="s">
        <v>239</v>
      </c>
      <c r="E48" s="33"/>
      <c r="F48" s="34">
        <v>35400</v>
      </c>
      <c r="G48" s="35">
        <f t="shared" si="0"/>
        <v>3134343.3999999985</v>
      </c>
      <c r="I48" s="42"/>
      <c r="J48" s="44"/>
      <c r="K48" s="44"/>
      <c r="L48" s="44"/>
      <c r="M48" s="44"/>
      <c r="Q48" s="140"/>
      <c r="R48" s="140"/>
      <c r="S48" s="97"/>
    </row>
    <row r="49" spans="1:19" ht="16.5" customHeight="1">
      <c r="A49" s="10"/>
      <c r="B49" s="30">
        <v>45461</v>
      </c>
      <c r="C49" s="31"/>
      <c r="D49" s="32"/>
      <c r="E49" s="33">
        <v>535635</v>
      </c>
      <c r="F49" s="34"/>
      <c r="G49" s="35">
        <f t="shared" si="0"/>
        <v>3669978.3999999985</v>
      </c>
      <c r="I49" s="42"/>
      <c r="J49" s="44"/>
      <c r="K49" s="44"/>
      <c r="L49" s="44"/>
      <c r="M49" s="44"/>
      <c r="Q49" s="140"/>
      <c r="R49" s="140"/>
      <c r="S49" s="97"/>
    </row>
    <row r="50" spans="1:19" ht="16.5" customHeight="1">
      <c r="A50" s="10"/>
      <c r="B50" s="30">
        <v>45462</v>
      </c>
      <c r="C50" s="31"/>
      <c r="D50" s="32"/>
      <c r="E50" s="33">
        <v>527660</v>
      </c>
      <c r="F50" s="34"/>
      <c r="G50" s="35">
        <f t="shared" si="0"/>
        <v>4197638.3999999985</v>
      </c>
      <c r="I50" s="42"/>
      <c r="J50" s="6"/>
      <c r="K50" s="6"/>
      <c r="L50" s="44"/>
      <c r="M50" s="6"/>
      <c r="Q50" s="140"/>
      <c r="R50" s="140"/>
      <c r="S50" s="97"/>
    </row>
    <row r="51" spans="1:19" ht="16.5" customHeight="1">
      <c r="A51" s="10"/>
      <c r="B51" s="30">
        <v>45462</v>
      </c>
      <c r="C51" s="31" t="s">
        <v>244</v>
      </c>
      <c r="D51" s="32" t="s">
        <v>245</v>
      </c>
      <c r="E51" s="33"/>
      <c r="F51" s="34">
        <v>823500</v>
      </c>
      <c r="G51" s="35">
        <f t="shared" si="0"/>
        <v>3374138.3999999985</v>
      </c>
      <c r="I51" s="143"/>
      <c r="J51" s="144"/>
      <c r="K51" s="144"/>
      <c r="L51" s="44"/>
      <c r="M51" s="144"/>
      <c r="Q51" s="140"/>
      <c r="R51" s="140"/>
      <c r="S51" s="97"/>
    </row>
    <row r="52" spans="1:19" ht="16.5" customHeight="1">
      <c r="A52" s="10"/>
      <c r="B52" s="30">
        <v>45463</v>
      </c>
      <c r="C52" s="31"/>
      <c r="D52" s="32"/>
      <c r="E52" s="33">
        <v>530120</v>
      </c>
      <c r="F52" s="34"/>
      <c r="G52" s="35">
        <f t="shared" si="0"/>
        <v>3904258.3999999985</v>
      </c>
      <c r="Q52" s="140"/>
      <c r="R52" s="140"/>
      <c r="S52" s="97"/>
    </row>
    <row r="53" spans="1:19" ht="16.5" customHeight="1">
      <c r="A53" s="10"/>
      <c r="B53" s="30">
        <v>45464</v>
      </c>
      <c r="C53" s="31"/>
      <c r="D53" s="32"/>
      <c r="E53" s="33">
        <v>498405</v>
      </c>
      <c r="F53" s="34"/>
      <c r="G53" s="35">
        <f t="shared" si="0"/>
        <v>4402663.3999999985</v>
      </c>
      <c r="Q53" s="140"/>
      <c r="R53" s="140"/>
      <c r="S53" s="97"/>
    </row>
    <row r="54" spans="1:19" ht="16.5" customHeight="1">
      <c r="A54" s="10"/>
      <c r="B54" s="30">
        <v>45465</v>
      </c>
      <c r="C54" s="31"/>
      <c r="D54" s="32"/>
      <c r="E54" s="33">
        <v>258360</v>
      </c>
      <c r="F54" s="34"/>
      <c r="G54" s="35">
        <f t="shared" si="0"/>
        <v>4661023.3999999985</v>
      </c>
      <c r="J54" s="42"/>
      <c r="K54" s="6"/>
      <c r="Q54" s="140"/>
      <c r="R54" s="140"/>
      <c r="S54" s="97"/>
    </row>
    <row r="55" spans="1:19" ht="16.5" customHeight="1">
      <c r="A55" s="10"/>
      <c r="B55" s="30">
        <v>45466</v>
      </c>
      <c r="C55" s="31"/>
      <c r="D55" s="32"/>
      <c r="E55" s="33">
        <v>146550</v>
      </c>
      <c r="F55" s="34"/>
      <c r="G55" s="35">
        <f t="shared" si="0"/>
        <v>4807573.3999999985</v>
      </c>
      <c r="J55" s="42"/>
      <c r="K55" s="44"/>
      <c r="Q55" s="140"/>
      <c r="R55" s="140"/>
      <c r="S55" s="97"/>
    </row>
    <row r="56" spans="1:19" ht="16.5" customHeight="1">
      <c r="A56" s="10"/>
      <c r="B56" s="30">
        <v>45467</v>
      </c>
      <c r="C56" s="31"/>
      <c r="D56" s="32"/>
      <c r="E56" s="33">
        <v>605950</v>
      </c>
      <c r="F56" s="34"/>
      <c r="G56" s="35">
        <f t="shared" si="0"/>
        <v>5413523.3999999985</v>
      </c>
      <c r="J56" s="42"/>
      <c r="K56" s="44"/>
      <c r="Q56" s="140"/>
      <c r="R56" s="140"/>
      <c r="S56" s="97"/>
    </row>
    <row r="57" spans="1:19" ht="16.5" customHeight="1">
      <c r="A57" s="10"/>
      <c r="B57" s="30">
        <v>45467</v>
      </c>
      <c r="C57" s="31" t="s">
        <v>247</v>
      </c>
      <c r="D57" s="32" t="s">
        <v>246</v>
      </c>
      <c r="E57" s="33"/>
      <c r="F57" s="34">
        <v>602459</v>
      </c>
      <c r="G57" s="35">
        <f t="shared" si="0"/>
        <v>4811064.3999999985</v>
      </c>
      <c r="J57" s="42"/>
      <c r="K57" s="44"/>
      <c r="Q57" s="140"/>
      <c r="R57" s="140"/>
      <c r="S57" s="97"/>
    </row>
    <row r="58" spans="1:19" ht="16.5" customHeight="1">
      <c r="A58" s="10"/>
      <c r="B58" s="30">
        <v>45468</v>
      </c>
      <c r="C58" s="112"/>
      <c r="D58" s="32"/>
      <c r="E58" s="33">
        <v>551275</v>
      </c>
      <c r="F58" s="34"/>
      <c r="G58" s="35">
        <f t="shared" si="0"/>
        <v>5362339.3999999985</v>
      </c>
      <c r="J58" s="42"/>
      <c r="K58" s="44"/>
      <c r="Q58" s="140"/>
      <c r="R58" s="140"/>
      <c r="S58" s="97"/>
    </row>
    <row r="59" spans="1:19" ht="16.5" customHeight="1">
      <c r="A59" s="10"/>
      <c r="B59" s="30">
        <v>45469</v>
      </c>
      <c r="C59" s="31"/>
      <c r="D59" s="36"/>
      <c r="E59" s="33">
        <v>511825</v>
      </c>
      <c r="F59" s="35"/>
      <c r="G59" s="35">
        <f t="shared" si="0"/>
        <v>5874164.3999999985</v>
      </c>
      <c r="L59" s="37"/>
      <c r="Q59" s="140"/>
      <c r="R59" s="35"/>
      <c r="S59" s="35"/>
    </row>
    <row r="60" spans="1:19" ht="16.5" customHeight="1">
      <c r="A60" s="10"/>
      <c r="B60" s="30">
        <v>45470</v>
      </c>
      <c r="C60" s="31"/>
      <c r="D60" s="32"/>
      <c r="E60" s="33">
        <v>487945</v>
      </c>
      <c r="F60" s="35"/>
      <c r="G60" s="35">
        <f t="shared" si="0"/>
        <v>6362109.3999999985</v>
      </c>
      <c r="L60" s="37"/>
      <c r="Q60" s="140"/>
      <c r="R60" s="35"/>
      <c r="S60" s="35"/>
    </row>
    <row r="61" spans="1:19" ht="16.5" customHeight="1">
      <c r="A61" s="10"/>
      <c r="B61" s="30">
        <v>45471</v>
      </c>
      <c r="C61" s="31"/>
      <c r="D61" s="36"/>
      <c r="E61" s="33">
        <v>483625</v>
      </c>
      <c r="F61" s="35"/>
      <c r="G61" s="35">
        <f t="shared" si="0"/>
        <v>6845734.3999999985</v>
      </c>
      <c r="L61" s="37"/>
      <c r="Q61" s="140"/>
      <c r="R61" s="35"/>
      <c r="S61" s="35"/>
    </row>
    <row r="62" spans="1:19" ht="16.5" customHeight="1">
      <c r="A62" s="10"/>
      <c r="B62" s="30">
        <v>45472</v>
      </c>
      <c r="C62" s="31"/>
      <c r="D62" s="36"/>
      <c r="E62" s="33">
        <v>265805</v>
      </c>
      <c r="F62" s="35"/>
      <c r="G62" s="35">
        <f t="shared" si="0"/>
        <v>7111539.3999999985</v>
      </c>
      <c r="L62" s="37"/>
      <c r="Q62" s="140"/>
      <c r="R62" s="35"/>
      <c r="S62" s="35"/>
    </row>
    <row r="63" spans="1:19" ht="16.5" customHeight="1">
      <c r="A63" s="10"/>
      <c r="B63" s="30">
        <v>45473</v>
      </c>
      <c r="C63" s="31"/>
      <c r="D63" s="38"/>
      <c r="E63" s="33">
        <v>147605</v>
      </c>
      <c r="F63" s="35"/>
      <c r="G63" s="35">
        <f t="shared" si="0"/>
        <v>7259144.3999999985</v>
      </c>
      <c r="L63" s="37"/>
      <c r="Q63" s="140"/>
      <c r="R63" s="140"/>
      <c r="S63" s="34">
        <f>SUM(S14:S62)</f>
        <v>7863871.3999999994</v>
      </c>
    </row>
    <row r="64" spans="1:19" ht="16.5" customHeight="1">
      <c r="A64" s="10"/>
      <c r="B64" s="30">
        <v>45473</v>
      </c>
      <c r="C64" s="31" t="s">
        <v>108</v>
      </c>
      <c r="D64" s="38" t="s">
        <v>248</v>
      </c>
      <c r="E64" s="73">
        <v>834766</v>
      </c>
      <c r="F64" s="35"/>
      <c r="G64" s="35">
        <f t="shared" si="0"/>
        <v>8093910.3999999985</v>
      </c>
      <c r="K64" s="142">
        <f>+G13+E65-F65</f>
        <v>8093910.3999999994</v>
      </c>
      <c r="L64" s="37"/>
      <c r="N64" s="63"/>
    </row>
    <row r="65" spans="1:11" ht="15.75" customHeight="1">
      <c r="A65" s="10"/>
      <c r="B65" s="114" t="s">
        <v>14</v>
      </c>
      <c r="C65" s="114"/>
      <c r="D65" s="114"/>
      <c r="E65" s="115">
        <f>SUM(E14:E64)</f>
        <v>14766633.800000001</v>
      </c>
      <c r="F65" s="115">
        <f>SUM(F15:F63)</f>
        <v>7863871.3999999994</v>
      </c>
      <c r="G65" s="116"/>
      <c r="I65" s="41">
        <f>+E65-E64</f>
        <v>13931867.800000001</v>
      </c>
    </row>
    <row r="66" spans="1:11" ht="15.75" customHeight="1">
      <c r="A66" s="10"/>
      <c r="B66" s="50"/>
      <c r="C66" s="51"/>
      <c r="D66" s="52"/>
      <c r="E66" s="53"/>
      <c r="F66" s="54"/>
      <c r="G66" s="54"/>
    </row>
    <row r="67" spans="1:11" ht="15.75" customHeight="1">
      <c r="A67" s="10"/>
      <c r="B67" s="50"/>
      <c r="C67" s="51"/>
      <c r="F67" s="54"/>
      <c r="G67" s="146"/>
    </row>
    <row r="68" spans="1:11" ht="15.75" customHeight="1">
      <c r="A68" s="10"/>
      <c r="B68" s="55"/>
      <c r="C68" s="56"/>
      <c r="D68" s="57"/>
      <c r="E68" s="58"/>
      <c r="F68" s="59"/>
      <c r="G68" s="60"/>
    </row>
    <row r="69" spans="1:11" ht="15.75" customHeight="1">
      <c r="A69" s="10"/>
      <c r="B69" s="155" t="s">
        <v>15</v>
      </c>
      <c r="C69" s="155"/>
      <c r="D69" s="148" t="s">
        <v>16</v>
      </c>
      <c r="E69" s="148"/>
      <c r="F69" s="61" t="s">
        <v>17</v>
      </c>
      <c r="G69" s="61"/>
    </row>
    <row r="70" spans="1:11" ht="15.75" customHeight="1">
      <c r="A70" s="10"/>
      <c r="B70" s="147" t="s">
        <v>18</v>
      </c>
      <c r="C70" s="147"/>
      <c r="D70" s="148" t="s">
        <v>19</v>
      </c>
      <c r="E70" s="148"/>
      <c r="F70" s="9" t="s">
        <v>20</v>
      </c>
      <c r="G70" s="9"/>
    </row>
    <row r="71" spans="1:11" ht="15.75" customHeight="1">
      <c r="A71" s="10"/>
      <c r="B71" s="149" t="s">
        <v>21</v>
      </c>
      <c r="C71" s="149"/>
      <c r="D71" s="150" t="s">
        <v>22</v>
      </c>
      <c r="E71" s="150"/>
      <c r="F71" s="62" t="s">
        <v>23</v>
      </c>
      <c r="G71" s="62"/>
    </row>
    <row r="72" spans="1:11" ht="15.75" customHeight="1">
      <c r="A72" s="10"/>
      <c r="G72" s="41"/>
    </row>
    <row r="73" spans="1:11" ht="15.75" customHeight="1">
      <c r="A73" s="10"/>
      <c r="K73" s="41"/>
    </row>
    <row r="74" spans="1:11" ht="15.75" customHeight="1">
      <c r="A74" s="10"/>
    </row>
    <row r="75" spans="1:11" ht="15.75" customHeight="1">
      <c r="A75" s="10"/>
    </row>
    <row r="76" spans="1:11" ht="15.75" customHeight="1">
      <c r="A76" s="10"/>
    </row>
    <row r="77" spans="1:11" ht="15.75" customHeight="1">
      <c r="A77" s="10"/>
    </row>
    <row r="78" spans="1:11" ht="15.75" customHeight="1">
      <c r="A78" s="10"/>
      <c r="G78" s="41"/>
    </row>
    <row r="79" spans="1:11" ht="15.75" customHeight="1">
      <c r="A79" s="10"/>
    </row>
    <row r="80" spans="1:11" ht="15.75" customHeight="1">
      <c r="A80" s="10"/>
    </row>
    <row r="81" spans="1:1" ht="15.75" customHeight="1">
      <c r="A81" s="10"/>
    </row>
    <row r="82" spans="1:1" ht="15.75" customHeight="1">
      <c r="A82" s="10"/>
    </row>
    <row r="83" spans="1:1" ht="15.75" customHeight="1">
      <c r="A83" s="10"/>
    </row>
    <row r="84" spans="1:1" ht="15.75" customHeight="1">
      <c r="A84" s="10"/>
    </row>
    <row r="85" spans="1:1" ht="15.75" customHeight="1">
      <c r="A85" s="10"/>
    </row>
    <row r="86" spans="1:1" ht="15.75" customHeight="1">
      <c r="A86" s="10"/>
    </row>
    <row r="87" spans="1:1" ht="15.75" customHeight="1">
      <c r="A87" s="10"/>
    </row>
    <row r="88" spans="1:1" ht="15.75" customHeight="1">
      <c r="A88" s="10"/>
    </row>
    <row r="89" spans="1:1" ht="15.75" customHeight="1">
      <c r="A89" s="10"/>
    </row>
    <row r="90" spans="1:1" ht="15.75" customHeight="1">
      <c r="A90" s="10"/>
    </row>
    <row r="91" spans="1:1" ht="15.75" customHeight="1">
      <c r="A91" s="10"/>
    </row>
    <row r="92" spans="1:1" ht="15.75" customHeight="1">
      <c r="A92" s="10"/>
    </row>
    <row r="93" spans="1:1" ht="15.75" customHeight="1">
      <c r="A93" s="10"/>
    </row>
    <row r="94" spans="1:1" ht="15.75" customHeight="1">
      <c r="A94" s="10"/>
    </row>
    <row r="95" spans="1:1" ht="15.75" customHeight="1">
      <c r="A95" s="10"/>
    </row>
    <row r="96" spans="1:1" ht="15.75" customHeight="1">
      <c r="A96" s="10"/>
    </row>
    <row r="97" spans="1:1" ht="15.75" customHeight="1">
      <c r="A97" s="10"/>
    </row>
    <row r="98" spans="1:1" ht="15.75" customHeight="1">
      <c r="A98" s="10"/>
    </row>
    <row r="99" spans="1:1" ht="15.75" customHeight="1">
      <c r="A99" s="10"/>
    </row>
    <row r="100" spans="1:1" ht="15.75" customHeight="1">
      <c r="A100" s="10"/>
    </row>
    <row r="101" spans="1:1" ht="15.75" customHeight="1">
      <c r="A101" s="10"/>
    </row>
    <row r="102" spans="1:1" ht="15.75" customHeight="1">
      <c r="A102" s="10"/>
    </row>
    <row r="103" spans="1:1" ht="15.75" customHeight="1">
      <c r="A103" s="10"/>
    </row>
    <row r="104" spans="1:1" ht="15.75" customHeight="1">
      <c r="A104" s="10"/>
    </row>
    <row r="105" spans="1:1" ht="15.75" customHeight="1">
      <c r="A105" s="10"/>
    </row>
    <row r="106" spans="1:1" ht="15.75" customHeight="1">
      <c r="A106" s="10"/>
    </row>
    <row r="107" spans="1:1" ht="15.75" customHeight="1">
      <c r="A107" s="10"/>
    </row>
    <row r="108" spans="1:1" ht="15.75" customHeight="1">
      <c r="A108" s="10"/>
    </row>
    <row r="109" spans="1:1" ht="15.75" customHeight="1">
      <c r="A109" s="10"/>
    </row>
    <row r="110" spans="1:1" ht="15.75" customHeight="1">
      <c r="A110" s="10"/>
    </row>
    <row r="111" spans="1:1" ht="15.75" customHeight="1">
      <c r="A111" s="10"/>
    </row>
    <row r="112" spans="1:1" ht="15.75" customHeight="1">
      <c r="A112" s="10"/>
    </row>
    <row r="113" spans="1:13" ht="15.75" customHeight="1">
      <c r="A113" s="10"/>
    </row>
    <row r="114" spans="1:13" ht="15.75" customHeight="1">
      <c r="A114" s="10"/>
      <c r="M114" s="6"/>
    </row>
    <row r="115" spans="1:13" ht="15.75" customHeight="1">
      <c r="A115" s="10"/>
      <c r="M115" s="64"/>
    </row>
    <row r="116" spans="1:13" ht="15.75" customHeight="1">
      <c r="A116" s="10"/>
      <c r="M116" s="64"/>
    </row>
    <row r="117" spans="1:13" ht="15.75" customHeight="1">
      <c r="A117" s="10"/>
      <c r="M117" s="64"/>
    </row>
    <row r="118" spans="1:13" ht="15.75" customHeight="1">
      <c r="A118" s="10"/>
    </row>
    <row r="119" spans="1:13" ht="15.75" customHeight="1">
      <c r="A119" s="10"/>
      <c r="M119" s="41"/>
    </row>
    <row r="120" spans="1:13" ht="15.75" customHeight="1">
      <c r="A120" s="10"/>
    </row>
    <row r="121" spans="1:13" ht="15.75" customHeight="1">
      <c r="A121" s="10"/>
    </row>
    <row r="122" spans="1:13" ht="15.75" customHeight="1">
      <c r="A122" s="10"/>
    </row>
    <row r="123" spans="1:13" ht="15.75" customHeight="1">
      <c r="A123" s="10"/>
      <c r="K123" s="41"/>
    </row>
    <row r="124" spans="1:13" ht="15.75" customHeight="1">
      <c r="A124" s="10"/>
      <c r="K124" s="41"/>
    </row>
    <row r="125" spans="1:13" ht="15.75" customHeight="1">
      <c r="A125" s="10"/>
    </row>
    <row r="126" spans="1:13" ht="15.75" customHeight="1">
      <c r="A126" s="10"/>
    </row>
    <row r="127" spans="1:13" ht="15.75" customHeight="1">
      <c r="A127" s="10"/>
    </row>
    <row r="128" spans="1:13" ht="15.75" customHeight="1">
      <c r="A128" s="10"/>
    </row>
    <row r="129" spans="1:1" ht="15.75" customHeight="1">
      <c r="A129" s="10"/>
    </row>
    <row r="130" spans="1:1" ht="15.75" customHeight="1">
      <c r="A130" s="10"/>
    </row>
    <row r="131" spans="1:1" ht="15.75" customHeight="1">
      <c r="A131" s="10"/>
    </row>
    <row r="132" spans="1:1" ht="15.75" customHeight="1">
      <c r="A132" s="10"/>
    </row>
    <row r="133" spans="1:1" ht="15.75" customHeight="1">
      <c r="A133" s="10"/>
    </row>
    <row r="134" spans="1:1" ht="15.75" customHeight="1">
      <c r="A134" s="10"/>
    </row>
    <row r="135" spans="1:1" ht="15.75" customHeight="1">
      <c r="A135" s="10"/>
    </row>
    <row r="136" spans="1:1" ht="15.75" customHeight="1">
      <c r="A136" s="10"/>
    </row>
    <row r="137" spans="1:1" ht="15.75" customHeight="1">
      <c r="A137" s="10"/>
    </row>
    <row r="138" spans="1:1" ht="15.75" customHeight="1">
      <c r="A138" s="10"/>
    </row>
    <row r="139" spans="1:1" ht="15.75" customHeight="1">
      <c r="A139" s="10"/>
    </row>
    <row r="140" spans="1:1" ht="15.75" customHeight="1">
      <c r="A140" s="10"/>
    </row>
    <row r="141" spans="1:1" ht="15.75" customHeight="1">
      <c r="A141" s="10"/>
    </row>
    <row r="142" spans="1:1" ht="15.75" customHeight="1">
      <c r="A142" s="10"/>
    </row>
    <row r="143" spans="1:1" ht="15.75" customHeight="1">
      <c r="A143" s="10"/>
    </row>
    <row r="144" spans="1:1" ht="15.75" customHeight="1">
      <c r="A144" s="10"/>
    </row>
    <row r="145" spans="1:12" ht="15.75" customHeight="1">
      <c r="A145" s="10"/>
    </row>
    <row r="146" spans="1:12" ht="15.75" customHeight="1">
      <c r="A146" s="10"/>
    </row>
    <row r="147" spans="1:12" ht="15.75" customHeight="1">
      <c r="A147" s="10"/>
    </row>
    <row r="148" spans="1:12" ht="15.75" customHeight="1">
      <c r="A148" s="10"/>
    </row>
    <row r="149" spans="1:12" ht="15.75" customHeight="1">
      <c r="A149" s="10"/>
    </row>
    <row r="150" spans="1:12" ht="15.75" customHeight="1">
      <c r="A150" s="10"/>
    </row>
    <row r="151" spans="1:12" ht="15.75" customHeight="1">
      <c r="A151" s="10"/>
    </row>
    <row r="152" spans="1:12" ht="15.75" customHeight="1">
      <c r="A152" s="10"/>
    </row>
    <row r="153" spans="1:12" ht="15.75" customHeight="1">
      <c r="A153" s="10"/>
    </row>
    <row r="154" spans="1:12" ht="15.75" customHeight="1">
      <c r="A154" s="10"/>
    </row>
    <row r="155" spans="1:12" ht="15.75" customHeight="1">
      <c r="A155" s="10"/>
    </row>
    <row r="156" spans="1:12" ht="15.75" customHeight="1">
      <c r="A156" s="10"/>
    </row>
    <row r="157" spans="1:12" ht="15.75" customHeight="1">
      <c r="A157" s="10"/>
    </row>
    <row r="158" spans="1:12" ht="15.75" customHeight="1">
      <c r="A158" s="10"/>
    </row>
    <row r="159" spans="1:12" ht="15.75" customHeight="1">
      <c r="A159" s="10"/>
    </row>
    <row r="160" spans="1:12" ht="15.75" customHeight="1">
      <c r="A160" s="10"/>
      <c r="L160" s="64"/>
    </row>
    <row r="161" spans="1:13" ht="15.75" customHeight="1">
      <c r="A161" s="10"/>
      <c r="L161" s="64"/>
    </row>
    <row r="162" spans="1:13" ht="15.75" customHeight="1">
      <c r="A162" s="10"/>
      <c r="L162" s="64"/>
    </row>
    <row r="163" spans="1:13" ht="15.75" customHeight="1">
      <c r="A163" s="10"/>
    </row>
    <row r="164" spans="1:13" ht="15.75" customHeight="1">
      <c r="A164" s="10"/>
    </row>
    <row r="165" spans="1:13" ht="15.75" customHeight="1">
      <c r="A165" s="10"/>
      <c r="M165" s="41"/>
    </row>
    <row r="166" spans="1:13" ht="15.75" customHeight="1">
      <c r="A166" s="10"/>
    </row>
    <row r="167" spans="1:13" ht="15.75" customHeight="1">
      <c r="A167" s="10"/>
    </row>
    <row r="168" spans="1:13" ht="15.75" customHeight="1">
      <c r="A168" s="10"/>
    </row>
    <row r="169" spans="1:13" ht="15.75" customHeight="1">
      <c r="A169" s="10"/>
    </row>
    <row r="170" spans="1:13" ht="15.75" customHeight="1">
      <c r="A170" s="10"/>
    </row>
    <row r="171" spans="1:13" ht="15.75" customHeight="1">
      <c r="A171" s="10"/>
    </row>
    <row r="172" spans="1:13" ht="15.75" customHeight="1">
      <c r="A172" s="10"/>
    </row>
    <row r="173" spans="1:13" ht="15.75" customHeight="1">
      <c r="A173" s="10"/>
    </row>
    <row r="174" spans="1:13" ht="21" customHeight="1">
      <c r="A174" s="10"/>
    </row>
    <row r="175" spans="1:13" ht="21" customHeight="1">
      <c r="A175" s="10"/>
    </row>
    <row r="176" spans="1:13" ht="21" customHeight="1">
      <c r="A176" s="10"/>
      <c r="H176" s="41"/>
    </row>
    <row r="177" spans="1:8" ht="15.75">
      <c r="A177" s="11"/>
      <c r="H177" s="41"/>
    </row>
    <row r="178" spans="1:8">
      <c r="H178" s="41"/>
    </row>
    <row r="181" spans="1:8" ht="15.75">
      <c r="A181" s="10"/>
    </row>
  </sheetData>
  <mergeCells count="10">
    <mergeCell ref="B71:C71"/>
    <mergeCell ref="D71:E71"/>
    <mergeCell ref="B4:G4"/>
    <mergeCell ref="B10:G10"/>
    <mergeCell ref="B69:C69"/>
    <mergeCell ref="D69:E69"/>
    <mergeCell ref="B70:C70"/>
    <mergeCell ref="D70:E70"/>
    <mergeCell ref="B7:G7"/>
    <mergeCell ref="B8:G8"/>
  </mergeCells>
  <pageMargins left="0.7" right="0.7" top="0.75" bottom="0.75" header="0.3" footer="0.3"/>
  <pageSetup scale="32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8DB4C-28D6-49A5-AAE3-2F1658C35608}">
  <sheetPr>
    <pageSetUpPr fitToPage="1"/>
  </sheetPr>
  <dimension ref="A1:L95"/>
  <sheetViews>
    <sheetView tabSelected="1" topLeftCell="A29" zoomScale="106" zoomScaleNormal="106" workbookViewId="0">
      <selection activeCell="K49" sqref="K49"/>
    </sheetView>
  </sheetViews>
  <sheetFormatPr baseColWidth="10" defaultRowHeight="15"/>
  <cols>
    <col min="1" max="1" width="3.140625" customWidth="1"/>
    <col min="2" max="2" width="9.85546875" style="1" customWidth="1"/>
    <col min="3" max="3" width="8" style="1" customWidth="1"/>
    <col min="4" max="4" width="47.28515625" style="1" customWidth="1"/>
    <col min="5" max="5" width="15.42578125" style="63" customWidth="1"/>
    <col min="6" max="6" width="15.7109375" style="63" customWidth="1"/>
    <col min="7" max="7" width="19.140625" customWidth="1"/>
    <col min="8" max="8" width="8" customWidth="1"/>
    <col min="9" max="9" width="13.42578125" customWidth="1"/>
    <col min="10" max="10" width="14.28515625" style="63" customWidth="1"/>
    <col min="11" max="11" width="16.42578125" style="7" customWidth="1"/>
    <col min="12" max="12" width="13.140625" style="7" bestFit="1" customWidth="1"/>
  </cols>
  <sheetData>
    <row r="1" spans="1:11">
      <c r="B1" s="2"/>
      <c r="C1" s="2"/>
      <c r="E1" s="4"/>
      <c r="F1" s="4"/>
      <c r="G1" s="5"/>
    </row>
    <row r="2" spans="1:11">
      <c r="B2" s="2"/>
      <c r="C2" s="2"/>
      <c r="D2" s="2"/>
      <c r="E2" s="4"/>
      <c r="F2" s="4"/>
      <c r="G2" s="5"/>
    </row>
    <row r="3" spans="1:11">
      <c r="B3" s="2"/>
      <c r="C3" s="2"/>
      <c r="D3" s="2"/>
      <c r="E3" s="4"/>
      <c r="F3" s="4"/>
      <c r="G3" s="5"/>
    </row>
    <row r="4" spans="1:11" ht="18.75">
      <c r="B4" s="151"/>
      <c r="C4" s="151"/>
      <c r="D4" s="151"/>
      <c r="E4" s="151"/>
      <c r="F4" s="151"/>
      <c r="G4" s="151"/>
    </row>
    <row r="5" spans="1:11" ht="18.75">
      <c r="B5" s="8"/>
      <c r="C5" s="8"/>
      <c r="D5" s="8"/>
      <c r="E5" s="8"/>
      <c r="F5" s="8"/>
      <c r="G5" s="8"/>
    </row>
    <row r="6" spans="1:11" ht="18.75">
      <c r="B6" s="8"/>
      <c r="C6" s="8"/>
      <c r="D6" s="8"/>
      <c r="E6" s="8"/>
      <c r="F6" s="8"/>
      <c r="G6" s="8"/>
    </row>
    <row r="7" spans="1:11" ht="18.75">
      <c r="B7" s="151" t="s">
        <v>0</v>
      </c>
      <c r="C7" s="151"/>
      <c r="D7" s="151"/>
      <c r="E7" s="151"/>
      <c r="F7" s="151"/>
      <c r="G7" s="151"/>
    </row>
    <row r="8" spans="1:11" ht="18.75">
      <c r="B8" s="151" t="s">
        <v>150</v>
      </c>
      <c r="C8" s="151"/>
      <c r="D8" s="151"/>
      <c r="E8" s="151"/>
      <c r="F8" s="151"/>
      <c r="G8" s="151"/>
    </row>
    <row r="9" spans="1:11" ht="15.75">
      <c r="B9" s="11"/>
      <c r="C9" s="11"/>
      <c r="D9" s="11"/>
      <c r="E9" s="13"/>
      <c r="F9" s="13"/>
      <c r="G9" s="14"/>
    </row>
    <row r="10" spans="1:11" ht="16.5">
      <c r="B10" s="157" t="s">
        <v>24</v>
      </c>
      <c r="C10" s="157"/>
      <c r="D10" s="157"/>
      <c r="E10" s="157"/>
      <c r="F10" s="157"/>
      <c r="G10" s="157"/>
      <c r="I10" s="145"/>
      <c r="J10" s="121"/>
      <c r="K10" s="121"/>
    </row>
    <row r="11" spans="1:11" ht="11.25" customHeight="1">
      <c r="A11" s="10"/>
      <c r="B11" s="22"/>
      <c r="C11" s="65"/>
      <c r="D11" s="22"/>
      <c r="E11" s="66"/>
      <c r="F11" s="67"/>
      <c r="G11" s="68" t="s">
        <v>3</v>
      </c>
      <c r="I11" s="42"/>
      <c r="J11" s="44"/>
      <c r="K11" s="44"/>
    </row>
    <row r="12" spans="1:11" ht="15.75">
      <c r="A12" s="10"/>
      <c r="B12" s="22" t="s">
        <v>4</v>
      </c>
      <c r="C12" s="69" t="s">
        <v>25</v>
      </c>
      <c r="D12" s="22" t="s">
        <v>6</v>
      </c>
      <c r="E12" s="23" t="s">
        <v>7</v>
      </c>
      <c r="F12" s="23" t="s">
        <v>8</v>
      </c>
      <c r="G12" s="23" t="s">
        <v>9</v>
      </c>
      <c r="I12" s="42"/>
      <c r="J12" s="44"/>
      <c r="K12" s="44"/>
    </row>
    <row r="13" spans="1:11" ht="15.75" customHeight="1">
      <c r="A13" s="10"/>
      <c r="B13" s="70"/>
      <c r="C13" s="25"/>
      <c r="D13" s="26" t="s">
        <v>3</v>
      </c>
      <c r="E13" s="27"/>
      <c r="F13" s="28"/>
      <c r="G13" s="28">
        <f>+'FIMOVIT MAYO2024'!G54</f>
        <v>26819966.77</v>
      </c>
      <c r="I13" s="42"/>
      <c r="J13" s="44"/>
      <c r="K13" s="44"/>
    </row>
    <row r="14" spans="1:11" ht="15.75">
      <c r="A14" s="10"/>
      <c r="B14" s="71">
        <v>45444</v>
      </c>
      <c r="C14" s="72"/>
      <c r="D14" s="72"/>
      <c r="E14" s="113">
        <v>170775</v>
      </c>
      <c r="F14" s="74"/>
      <c r="G14" s="74">
        <f>+G13+E14-F14</f>
        <v>26990741.77</v>
      </c>
      <c r="I14" s="42"/>
      <c r="J14" s="44"/>
      <c r="K14" s="44"/>
    </row>
    <row r="15" spans="1:11" ht="16.5" customHeight="1">
      <c r="A15" s="10"/>
      <c r="B15" s="71">
        <v>45445</v>
      </c>
      <c r="C15" s="31"/>
      <c r="D15" s="32"/>
      <c r="E15" s="113">
        <v>75960</v>
      </c>
      <c r="F15" s="34"/>
      <c r="G15" s="74">
        <f t="shared" ref="G15:G47" si="0">+G14+E15-F15</f>
        <v>27066701.77</v>
      </c>
      <c r="I15" s="42"/>
      <c r="J15" s="44"/>
      <c r="K15" s="44"/>
    </row>
    <row r="16" spans="1:11" ht="16.5" customHeight="1">
      <c r="A16" s="10"/>
      <c r="B16" s="71">
        <v>45446</v>
      </c>
      <c r="C16" s="72"/>
      <c r="D16" s="72"/>
      <c r="E16" s="113">
        <v>284625</v>
      </c>
      <c r="F16" s="74"/>
      <c r="G16" s="74">
        <f t="shared" si="0"/>
        <v>27351326.77</v>
      </c>
      <c r="I16" s="42"/>
      <c r="J16" s="44"/>
      <c r="K16" s="44"/>
    </row>
    <row r="17" spans="1:11" ht="16.5" customHeight="1">
      <c r="A17" s="10"/>
      <c r="B17" s="71">
        <v>45447</v>
      </c>
      <c r="C17" s="72"/>
      <c r="D17" s="72"/>
      <c r="E17" s="113">
        <v>274455</v>
      </c>
      <c r="F17" s="74"/>
      <c r="G17" s="74">
        <f t="shared" si="0"/>
        <v>27625781.77</v>
      </c>
      <c r="I17" s="42"/>
      <c r="J17" s="44"/>
      <c r="K17" s="44"/>
    </row>
    <row r="18" spans="1:11" ht="16.5" customHeight="1">
      <c r="A18" s="10"/>
      <c r="B18" s="71">
        <v>45448</v>
      </c>
      <c r="C18" s="31"/>
      <c r="D18" s="32"/>
      <c r="E18" s="113">
        <v>277710</v>
      </c>
      <c r="F18" s="34"/>
      <c r="G18" s="74">
        <f t="shared" si="0"/>
        <v>27903491.77</v>
      </c>
      <c r="I18" s="42"/>
      <c r="J18" s="44"/>
      <c r="K18" s="44"/>
    </row>
    <row r="19" spans="1:11" ht="15.75" customHeight="1">
      <c r="A19" s="10"/>
      <c r="B19" s="71">
        <v>45449</v>
      </c>
      <c r="C19" s="72"/>
      <c r="D19" s="72"/>
      <c r="E19" s="113">
        <v>288750</v>
      </c>
      <c r="F19" s="74"/>
      <c r="G19" s="74">
        <f t="shared" si="0"/>
        <v>28192241.77</v>
      </c>
      <c r="I19" s="42"/>
      <c r="J19" s="44"/>
      <c r="K19" s="44"/>
    </row>
    <row r="20" spans="1:11" ht="15.75" customHeight="1">
      <c r="A20" s="10"/>
      <c r="B20" s="71">
        <v>45450</v>
      </c>
      <c r="C20" s="31"/>
      <c r="D20" s="32"/>
      <c r="E20" s="113">
        <v>256590</v>
      </c>
      <c r="F20" s="34"/>
      <c r="G20" s="74">
        <f t="shared" si="0"/>
        <v>28448831.77</v>
      </c>
      <c r="I20" s="42"/>
      <c r="J20" s="44"/>
      <c r="K20" s="44"/>
    </row>
    <row r="21" spans="1:11" ht="15.75">
      <c r="A21" s="10"/>
      <c r="B21" s="71">
        <v>45451</v>
      </c>
      <c r="C21" s="31"/>
      <c r="D21" s="32"/>
      <c r="E21" s="113">
        <v>169665</v>
      </c>
      <c r="F21" s="34"/>
      <c r="G21" s="74">
        <f t="shared" si="0"/>
        <v>28618496.77</v>
      </c>
      <c r="I21" s="42"/>
      <c r="J21" s="44"/>
      <c r="K21" s="44"/>
    </row>
    <row r="22" spans="1:11" ht="15.75">
      <c r="A22" s="10"/>
      <c r="B22" s="71">
        <v>45452</v>
      </c>
      <c r="C22" s="31"/>
      <c r="D22" s="32"/>
      <c r="E22" s="113">
        <v>86715</v>
      </c>
      <c r="F22" s="34"/>
      <c r="G22" s="74">
        <f t="shared" si="0"/>
        <v>28705211.77</v>
      </c>
      <c r="I22" s="42"/>
      <c r="J22" s="44"/>
      <c r="K22" s="44"/>
    </row>
    <row r="23" spans="1:11" ht="15.75">
      <c r="A23" s="10"/>
      <c r="B23" s="71">
        <v>45453</v>
      </c>
      <c r="C23" s="72"/>
      <c r="D23" s="72"/>
      <c r="E23" s="113">
        <v>321555</v>
      </c>
      <c r="F23" s="74"/>
      <c r="G23" s="74">
        <f t="shared" si="0"/>
        <v>29026766.77</v>
      </c>
      <c r="I23" s="42"/>
      <c r="J23" s="44"/>
      <c r="K23" s="44"/>
    </row>
    <row r="24" spans="1:11" ht="15.75">
      <c r="A24" s="10"/>
      <c r="B24" s="71">
        <v>45454</v>
      </c>
      <c r="C24" s="31"/>
      <c r="D24" s="36"/>
      <c r="E24" s="113">
        <v>316785</v>
      </c>
      <c r="F24" s="35"/>
      <c r="G24" s="74">
        <f t="shared" si="0"/>
        <v>29343551.77</v>
      </c>
      <c r="I24" s="42"/>
      <c r="J24" s="44"/>
      <c r="K24" s="44"/>
    </row>
    <row r="25" spans="1:11" ht="15.75">
      <c r="A25" s="10"/>
      <c r="B25" s="71">
        <v>45455</v>
      </c>
      <c r="C25" s="72"/>
      <c r="D25" s="72"/>
      <c r="E25" s="113">
        <v>317545</v>
      </c>
      <c r="F25" s="74"/>
      <c r="G25" s="74">
        <f t="shared" si="0"/>
        <v>29661096.77</v>
      </c>
      <c r="I25" s="42"/>
      <c r="J25" s="44"/>
      <c r="K25" s="44"/>
    </row>
    <row r="26" spans="1:11" ht="15.75">
      <c r="A26" s="10"/>
      <c r="B26" s="71">
        <v>45456</v>
      </c>
      <c r="C26" s="72"/>
      <c r="D26" s="76"/>
      <c r="E26" s="113">
        <v>310485</v>
      </c>
      <c r="F26" s="73"/>
      <c r="G26" s="74">
        <f t="shared" si="0"/>
        <v>29971581.77</v>
      </c>
      <c r="I26" s="42"/>
      <c r="J26" s="44"/>
      <c r="K26" s="44"/>
    </row>
    <row r="27" spans="1:11" ht="15.75">
      <c r="A27" s="10"/>
      <c r="B27" s="71">
        <v>45457</v>
      </c>
      <c r="C27" s="72"/>
      <c r="D27" s="72"/>
      <c r="E27" s="113">
        <v>292050</v>
      </c>
      <c r="F27" s="74"/>
      <c r="G27" s="74">
        <f t="shared" si="0"/>
        <v>30263631.77</v>
      </c>
      <c r="I27" s="42"/>
      <c r="J27" s="44"/>
      <c r="K27" s="44"/>
    </row>
    <row r="28" spans="1:11" ht="15.75">
      <c r="A28" s="10"/>
      <c r="B28" s="71">
        <v>45458</v>
      </c>
      <c r="C28" s="72"/>
      <c r="D28" s="72"/>
      <c r="E28" s="113">
        <v>174030</v>
      </c>
      <c r="F28" s="74"/>
      <c r="G28" s="74">
        <f t="shared" si="0"/>
        <v>30437661.77</v>
      </c>
      <c r="I28" s="42"/>
      <c r="J28" s="44"/>
      <c r="K28" s="44"/>
    </row>
    <row r="29" spans="1:11" ht="15.75">
      <c r="A29" s="10"/>
      <c r="B29" s="71">
        <v>45459</v>
      </c>
      <c r="C29" s="72"/>
      <c r="D29" s="72"/>
      <c r="E29" s="113">
        <v>89145</v>
      </c>
      <c r="F29" s="74"/>
      <c r="G29" s="74">
        <f t="shared" si="0"/>
        <v>30526806.77</v>
      </c>
      <c r="I29" s="42"/>
      <c r="J29" s="44"/>
      <c r="K29" s="44"/>
    </row>
    <row r="30" spans="1:11" ht="15.75">
      <c r="A30" s="10"/>
      <c r="B30" s="71">
        <v>45460</v>
      </c>
      <c r="C30" s="31"/>
      <c r="D30" s="36"/>
      <c r="E30" s="113">
        <v>330620</v>
      </c>
      <c r="F30" s="35"/>
      <c r="G30" s="74">
        <f t="shared" si="0"/>
        <v>30857426.77</v>
      </c>
      <c r="I30" s="42"/>
      <c r="J30" s="44"/>
      <c r="K30" s="44"/>
    </row>
    <row r="31" spans="1:11" ht="15.75">
      <c r="A31" s="10"/>
      <c r="B31" s="71">
        <v>45461</v>
      </c>
      <c r="C31" s="31"/>
      <c r="D31" s="32"/>
      <c r="E31" s="113">
        <v>310530</v>
      </c>
      <c r="F31" s="35"/>
      <c r="G31" s="74">
        <f t="shared" si="0"/>
        <v>31167956.77</v>
      </c>
      <c r="I31" s="42"/>
      <c r="J31" s="44"/>
      <c r="K31" s="44"/>
    </row>
    <row r="32" spans="1:11" ht="15.75">
      <c r="A32" s="10"/>
      <c r="B32" s="71">
        <v>45462</v>
      </c>
      <c r="C32" s="72"/>
      <c r="D32" s="72"/>
      <c r="E32" s="113">
        <v>314715</v>
      </c>
      <c r="F32" s="74"/>
      <c r="G32" s="74">
        <f t="shared" si="0"/>
        <v>31482671.77</v>
      </c>
      <c r="I32" s="42"/>
      <c r="J32" s="44"/>
      <c r="K32" s="44"/>
    </row>
    <row r="33" spans="1:12" ht="15.75">
      <c r="A33" s="10"/>
      <c r="B33" s="71">
        <v>45463</v>
      </c>
      <c r="C33" s="31"/>
      <c r="D33" s="32"/>
      <c r="E33" s="113">
        <v>283440</v>
      </c>
      <c r="F33" s="35"/>
      <c r="G33" s="74">
        <f t="shared" si="0"/>
        <v>31766111.77</v>
      </c>
      <c r="I33" s="42"/>
      <c r="J33" s="44"/>
      <c r="K33" s="44"/>
    </row>
    <row r="34" spans="1:12" ht="15.75">
      <c r="A34" s="10"/>
      <c r="B34" s="71">
        <v>45464</v>
      </c>
      <c r="C34" s="31"/>
      <c r="D34" s="32"/>
      <c r="E34" s="113">
        <v>306210</v>
      </c>
      <c r="F34" s="35"/>
      <c r="G34" s="74">
        <f t="shared" si="0"/>
        <v>32072321.77</v>
      </c>
      <c r="I34" s="42"/>
      <c r="J34" s="44"/>
      <c r="K34" s="44"/>
    </row>
    <row r="35" spans="1:12" ht="15.75">
      <c r="A35" s="10"/>
      <c r="B35" s="71">
        <v>45465</v>
      </c>
      <c r="C35" s="31"/>
      <c r="D35" s="32"/>
      <c r="E35" s="113">
        <v>161285</v>
      </c>
      <c r="F35" s="35"/>
      <c r="G35" s="74">
        <f t="shared" si="0"/>
        <v>32233606.77</v>
      </c>
      <c r="I35" s="42"/>
      <c r="J35" s="44"/>
      <c r="K35" s="44"/>
    </row>
    <row r="36" spans="1:12" ht="15.75">
      <c r="A36" s="10"/>
      <c r="B36" s="71">
        <v>45466</v>
      </c>
      <c r="C36" s="72"/>
      <c r="D36" s="72"/>
      <c r="E36" s="113">
        <v>88785</v>
      </c>
      <c r="F36" s="74"/>
      <c r="G36" s="74">
        <f t="shared" si="0"/>
        <v>32322391.77</v>
      </c>
      <c r="I36" s="42"/>
      <c r="J36" s="44"/>
      <c r="K36" s="44"/>
      <c r="L36" s="63"/>
    </row>
    <row r="37" spans="1:12" ht="15.75">
      <c r="A37" s="10"/>
      <c r="B37" s="71">
        <v>45467</v>
      </c>
      <c r="C37" s="72"/>
      <c r="D37" s="72"/>
      <c r="E37" s="113">
        <v>307890</v>
      </c>
      <c r="F37" s="74"/>
      <c r="G37" s="74">
        <f t="shared" si="0"/>
        <v>32630281.77</v>
      </c>
      <c r="I37" s="42"/>
      <c r="J37" s="44"/>
      <c r="K37" s="44"/>
      <c r="L37" s="63"/>
    </row>
    <row r="38" spans="1:12" ht="15.75">
      <c r="A38" s="10"/>
      <c r="B38" s="71">
        <v>45468</v>
      </c>
      <c r="C38" s="72"/>
      <c r="D38" s="72"/>
      <c r="E38" s="113">
        <v>313185</v>
      </c>
      <c r="F38" s="74"/>
      <c r="G38" s="74">
        <f t="shared" si="0"/>
        <v>32943466.77</v>
      </c>
      <c r="I38" s="42"/>
      <c r="J38" s="44"/>
      <c r="K38" s="44"/>
      <c r="L38" s="63"/>
    </row>
    <row r="39" spans="1:12" ht="15.75">
      <c r="A39" s="10"/>
      <c r="B39" s="71">
        <v>45469</v>
      </c>
      <c r="C39" s="72"/>
      <c r="D39" s="72"/>
      <c r="E39" s="113">
        <v>313935</v>
      </c>
      <c r="F39" s="73"/>
      <c r="G39" s="74">
        <f t="shared" si="0"/>
        <v>33257401.77</v>
      </c>
      <c r="I39" s="42"/>
      <c r="J39" s="44"/>
      <c r="K39" s="44"/>
      <c r="L39" s="63"/>
    </row>
    <row r="40" spans="1:12" ht="15.75">
      <c r="A40" s="10"/>
      <c r="B40" s="71">
        <v>45470</v>
      </c>
      <c r="C40" s="72"/>
      <c r="D40" s="72"/>
      <c r="E40" s="113">
        <v>312510</v>
      </c>
      <c r="F40" s="74"/>
      <c r="G40" s="74">
        <f t="shared" si="0"/>
        <v>33569911.769999996</v>
      </c>
      <c r="I40" s="42"/>
      <c r="J40" s="44"/>
      <c r="K40" s="44"/>
      <c r="L40" s="63"/>
    </row>
    <row r="41" spans="1:12" ht="15.75">
      <c r="A41" s="10"/>
      <c r="B41" s="71">
        <v>45471</v>
      </c>
      <c r="C41" s="31"/>
      <c r="D41" s="32"/>
      <c r="E41" s="113">
        <v>300675</v>
      </c>
      <c r="F41" s="35"/>
      <c r="G41" s="74">
        <f t="shared" si="0"/>
        <v>33870586.769999996</v>
      </c>
      <c r="I41" s="143"/>
      <c r="J41" s="121"/>
      <c r="K41" s="121"/>
      <c r="L41" s="63"/>
    </row>
    <row r="42" spans="1:12" ht="15.75">
      <c r="A42" s="10"/>
      <c r="B42" s="71">
        <v>45472</v>
      </c>
      <c r="C42" s="72"/>
      <c r="D42" s="72"/>
      <c r="E42" s="113">
        <v>172425</v>
      </c>
      <c r="F42" s="74"/>
      <c r="G42" s="74">
        <f t="shared" si="0"/>
        <v>34043011.769999996</v>
      </c>
      <c r="I42" s="75"/>
      <c r="K42" s="63"/>
      <c r="L42" s="63"/>
    </row>
    <row r="43" spans="1:12" ht="15.75">
      <c r="A43" s="10"/>
      <c r="B43" s="71">
        <v>45473</v>
      </c>
      <c r="C43" s="72"/>
      <c r="D43" s="72"/>
      <c r="E43" s="113">
        <v>79440</v>
      </c>
      <c r="F43" s="74"/>
      <c r="G43" s="74">
        <f t="shared" si="0"/>
        <v>34122451.769999996</v>
      </c>
      <c r="I43" s="75"/>
      <c r="K43" s="63"/>
      <c r="L43" s="63"/>
    </row>
    <row r="44" spans="1:12" ht="15.75">
      <c r="A44" s="10"/>
      <c r="B44" s="71">
        <v>45473</v>
      </c>
      <c r="C44" s="72"/>
      <c r="D44" s="32" t="s">
        <v>250</v>
      </c>
      <c r="E44" s="113"/>
      <c r="F44" s="73">
        <v>428734.5</v>
      </c>
      <c r="G44" s="74">
        <f t="shared" si="0"/>
        <v>33693717.269999996</v>
      </c>
      <c r="I44" s="75"/>
      <c r="K44" s="63"/>
      <c r="L44" s="63"/>
    </row>
    <row r="45" spans="1:12" ht="15.75">
      <c r="A45" s="10"/>
      <c r="B45" s="71">
        <v>45473</v>
      </c>
      <c r="C45" s="72" t="s">
        <v>106</v>
      </c>
      <c r="D45" s="72" t="s">
        <v>249</v>
      </c>
      <c r="E45" s="73">
        <v>787823</v>
      </c>
      <c r="F45" s="74"/>
      <c r="G45" s="74">
        <f t="shared" si="0"/>
        <v>34481540.269999996</v>
      </c>
      <c r="I45" s="75"/>
      <c r="K45" s="63"/>
      <c r="L45" s="63"/>
    </row>
    <row r="46" spans="1:12" ht="15.75">
      <c r="A46" s="10"/>
      <c r="B46" s="71">
        <v>45473</v>
      </c>
      <c r="C46" s="72" t="s">
        <v>107</v>
      </c>
      <c r="D46" s="72" t="s">
        <v>249</v>
      </c>
      <c r="E46" s="73">
        <v>819638</v>
      </c>
      <c r="F46" s="74"/>
      <c r="G46" s="74">
        <f t="shared" si="0"/>
        <v>35301178.269999996</v>
      </c>
      <c r="I46" s="75"/>
      <c r="K46" s="63"/>
      <c r="L46" s="63"/>
    </row>
    <row r="47" spans="1:12" ht="15.75">
      <c r="A47" s="10"/>
      <c r="B47" s="71">
        <v>45473</v>
      </c>
      <c r="C47" s="72" t="s">
        <v>109</v>
      </c>
      <c r="D47" s="72" t="s">
        <v>249</v>
      </c>
      <c r="E47" s="73">
        <v>917915</v>
      </c>
      <c r="F47" s="74"/>
      <c r="G47" s="74">
        <f t="shared" si="0"/>
        <v>36219093.269999996</v>
      </c>
      <c r="I47" s="75"/>
      <c r="K47" s="63"/>
      <c r="L47" s="63"/>
    </row>
    <row r="48" spans="1:12" ht="15.75">
      <c r="A48" s="10"/>
      <c r="B48" s="77" t="s">
        <v>14</v>
      </c>
      <c r="C48" s="78"/>
      <c r="D48" s="78"/>
      <c r="E48" s="79">
        <f>SUM(E14:E47)</f>
        <v>9827861</v>
      </c>
      <c r="F48" s="79">
        <f>SUM(F15:F47)</f>
        <v>428734.5</v>
      </c>
      <c r="G48" s="80"/>
      <c r="I48" s="75"/>
      <c r="K48" s="63"/>
      <c r="L48" s="63"/>
    </row>
    <row r="49" spans="1:12" ht="15.75">
      <c r="A49" s="10"/>
      <c r="B49" s="81"/>
      <c r="C49" s="51"/>
      <c r="D49" s="51"/>
      <c r="E49" s="54"/>
      <c r="F49"/>
      <c r="G49" s="54"/>
      <c r="I49" s="75"/>
      <c r="K49" s="63"/>
      <c r="L49" s="63"/>
    </row>
    <row r="50" spans="1:12" ht="15.75">
      <c r="A50" s="10"/>
      <c r="B50" s="82"/>
      <c r="C50" s="82"/>
      <c r="D50" s="82"/>
      <c r="E50" s="53"/>
      <c r="F50" s="83"/>
      <c r="G50" s="83"/>
    </row>
    <row r="51" spans="1:12" ht="15.75">
      <c r="A51" s="10"/>
      <c r="B51" s="155" t="s">
        <v>15</v>
      </c>
      <c r="C51" s="155"/>
      <c r="D51" s="148" t="s">
        <v>16</v>
      </c>
      <c r="E51" s="148"/>
      <c r="F51" s="149" t="s">
        <v>27</v>
      </c>
      <c r="G51" s="149"/>
    </row>
    <row r="52" spans="1:12" ht="15.75">
      <c r="A52" s="10"/>
      <c r="B52" s="147" t="s">
        <v>18</v>
      </c>
      <c r="C52" s="147"/>
      <c r="D52" s="148" t="s">
        <v>19</v>
      </c>
      <c r="E52" s="148"/>
      <c r="F52" s="155" t="s">
        <v>20</v>
      </c>
      <c r="G52" s="155"/>
    </row>
    <row r="53" spans="1:12" ht="15.75">
      <c r="A53" s="10"/>
      <c r="B53" s="149" t="s">
        <v>21</v>
      </c>
      <c r="C53" s="149"/>
      <c r="D53" s="150" t="s">
        <v>22</v>
      </c>
      <c r="E53" s="150"/>
      <c r="F53" s="156" t="s">
        <v>23</v>
      </c>
      <c r="G53" s="156"/>
    </row>
    <row r="54" spans="1:12" ht="15.75">
      <c r="A54" s="10"/>
      <c r="B54" s="82"/>
      <c r="C54" s="82"/>
      <c r="D54" s="82"/>
      <c r="E54" s="84"/>
      <c r="F54" s="85"/>
      <c r="G54" s="84"/>
      <c r="I54" s="75"/>
      <c r="K54" s="63"/>
      <c r="L54" s="63"/>
    </row>
    <row r="55" spans="1:12" ht="15.75">
      <c r="A55" s="10"/>
      <c r="B55" s="82"/>
      <c r="C55" s="82"/>
      <c r="D55" s="82"/>
      <c r="E55" s="83"/>
      <c r="F55" s="85"/>
      <c r="G55" s="86"/>
      <c r="I55" s="75"/>
      <c r="K55" s="63"/>
      <c r="L55" s="63"/>
    </row>
    <row r="56" spans="1:12" ht="15.75">
      <c r="A56" s="10"/>
      <c r="B56" s="82"/>
      <c r="C56" s="82"/>
      <c r="D56" s="82"/>
      <c r="E56" s="83"/>
      <c r="F56" s="83"/>
      <c r="G56" s="86"/>
      <c r="I56" s="75"/>
      <c r="K56" s="63"/>
      <c r="L56" s="63"/>
    </row>
    <row r="57" spans="1:12" ht="15.75">
      <c r="A57" s="10"/>
      <c r="B57" s="82"/>
      <c r="C57" s="82"/>
      <c r="D57" s="82"/>
      <c r="E57" s="83"/>
      <c r="F57" s="83"/>
      <c r="G57" s="86"/>
      <c r="I57" s="75"/>
      <c r="K57" s="63"/>
      <c r="L57" s="63"/>
    </row>
    <row r="58" spans="1:12" ht="15.75">
      <c r="A58" s="10"/>
      <c r="B58" s="82"/>
      <c r="C58" s="82"/>
      <c r="D58" s="82"/>
      <c r="E58" s="83"/>
      <c r="F58" s="83"/>
      <c r="G58" s="86"/>
      <c r="I58" s="75"/>
      <c r="K58" s="63"/>
      <c r="L58" s="63"/>
    </row>
    <row r="59" spans="1:12" ht="15.75">
      <c r="A59" s="10"/>
      <c r="F59" s="83"/>
      <c r="G59" s="41"/>
      <c r="I59" s="75"/>
      <c r="K59" s="63"/>
      <c r="L59" s="63"/>
    </row>
    <row r="60" spans="1:12" ht="15.75">
      <c r="A60" s="10"/>
      <c r="G60" s="41"/>
      <c r="I60" s="75"/>
      <c r="K60" s="63"/>
      <c r="L60" s="63"/>
    </row>
    <row r="61" spans="1:12" ht="15.75">
      <c r="A61" s="10"/>
      <c r="G61" s="41"/>
      <c r="I61" s="75"/>
      <c r="K61" s="63"/>
      <c r="L61" s="63"/>
    </row>
    <row r="62" spans="1:12" ht="15.75">
      <c r="A62" s="10"/>
      <c r="I62" s="75"/>
      <c r="K62" s="63"/>
      <c r="L62" s="63"/>
    </row>
    <row r="63" spans="1:12" ht="15.75">
      <c r="A63" s="10"/>
      <c r="I63" s="75"/>
      <c r="K63" s="63"/>
      <c r="L63" s="63"/>
    </row>
    <row r="64" spans="1:12" ht="15.75">
      <c r="A64" s="10"/>
      <c r="I64" s="75"/>
      <c r="K64" s="63"/>
      <c r="L64" s="63"/>
    </row>
    <row r="65" spans="1:12" ht="15" customHeight="1">
      <c r="A65" s="10"/>
      <c r="I65" s="75"/>
      <c r="K65" s="63"/>
      <c r="L65" s="63"/>
    </row>
    <row r="66" spans="1:12" ht="15.75" customHeight="1">
      <c r="A66" s="10"/>
      <c r="I66" s="75"/>
      <c r="K66" s="63"/>
      <c r="L66" s="63"/>
    </row>
    <row r="67" spans="1:12" ht="15.75" customHeight="1">
      <c r="A67" s="10"/>
      <c r="I67" s="75"/>
      <c r="K67" s="63"/>
      <c r="L67" s="63"/>
    </row>
    <row r="68" spans="1:12" ht="15.75" customHeight="1">
      <c r="A68" s="10"/>
      <c r="I68" s="75"/>
      <c r="K68" s="63"/>
      <c r="L68" s="63"/>
    </row>
    <row r="69" spans="1:12" ht="12.75" customHeight="1">
      <c r="A69" s="10"/>
      <c r="I69" s="75"/>
      <c r="K69" s="75"/>
      <c r="L69" s="63"/>
    </row>
    <row r="70" spans="1:12" ht="15.75">
      <c r="A70" s="10"/>
      <c r="I70" s="75"/>
      <c r="K70" s="63"/>
      <c r="L70" s="63"/>
    </row>
    <row r="71" spans="1:12" ht="15.75">
      <c r="A71" s="10"/>
      <c r="I71" s="75"/>
      <c r="K71" s="63"/>
      <c r="L71" s="63"/>
    </row>
    <row r="72" spans="1:12" ht="21" customHeight="1">
      <c r="A72" s="10"/>
    </row>
    <row r="73" spans="1:12" ht="21" customHeight="1">
      <c r="A73" s="10"/>
      <c r="K73" s="63"/>
      <c r="L73" s="63"/>
    </row>
    <row r="74" spans="1:12" ht="15" customHeight="1">
      <c r="A74" s="10"/>
    </row>
    <row r="75" spans="1:12" ht="15" customHeight="1">
      <c r="A75" s="10"/>
    </row>
    <row r="76" spans="1:12" ht="15" customHeight="1">
      <c r="A76" s="10"/>
    </row>
    <row r="77" spans="1:12" ht="15" customHeight="1">
      <c r="A77" s="10"/>
    </row>
    <row r="78" spans="1:12" ht="15.75">
      <c r="A78" s="10"/>
    </row>
    <row r="79" spans="1:12" ht="15.75">
      <c r="A79" s="10"/>
    </row>
    <row r="80" spans="1:12" ht="15.75">
      <c r="A80" s="10"/>
    </row>
    <row r="81" spans="1:1" ht="15.75">
      <c r="A81" s="10"/>
    </row>
    <row r="82" spans="1:1" ht="15.75">
      <c r="A82" s="10"/>
    </row>
    <row r="83" spans="1:1" ht="15.75">
      <c r="A83" s="10"/>
    </row>
    <row r="84" spans="1:1" ht="15.75">
      <c r="A84" s="10"/>
    </row>
    <row r="85" spans="1:1" ht="15" customHeight="1"/>
    <row r="88" spans="1:1" ht="15" customHeight="1"/>
    <row r="89" spans="1:1" ht="15" customHeight="1"/>
    <row r="90" spans="1:1" ht="15" customHeight="1"/>
    <row r="91" spans="1:1" ht="15" customHeight="1"/>
    <row r="92" spans="1:1" ht="15" customHeight="1"/>
    <row r="93" spans="1:1" ht="15" customHeight="1"/>
    <row r="94" spans="1:1" ht="15" customHeight="1"/>
    <row r="95" spans="1:1" ht="15" customHeight="1"/>
  </sheetData>
  <mergeCells count="13">
    <mergeCell ref="B52:C52"/>
    <mergeCell ref="D52:E52"/>
    <mergeCell ref="F52:G52"/>
    <mergeCell ref="B53:C53"/>
    <mergeCell ref="D53:E53"/>
    <mergeCell ref="F53:G53"/>
    <mergeCell ref="B4:G4"/>
    <mergeCell ref="B10:G10"/>
    <mergeCell ref="B51:C51"/>
    <mergeCell ref="D51:E51"/>
    <mergeCell ref="F51:G51"/>
    <mergeCell ref="B7:G7"/>
    <mergeCell ref="B8:G8"/>
  </mergeCells>
  <pageMargins left="0.7" right="0.7" top="0.75" bottom="0.75" header="0.3" footer="0.3"/>
  <pageSetup scale="5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COLECTORA ENERO 2024</vt:lpstr>
      <vt:lpstr>FIMOVIT ENERO 2024</vt:lpstr>
      <vt:lpstr>Hoja5</vt:lpstr>
      <vt:lpstr>COLECTORA FEBRERO2024</vt:lpstr>
      <vt:lpstr>Hoja14</vt:lpstr>
      <vt:lpstr>FIMOVIT FEBRERO2024</vt:lpstr>
      <vt:lpstr>COLECTORA MARZO2024</vt:lpstr>
      <vt:lpstr>FIMOVIT MARZO2024</vt:lpstr>
      <vt:lpstr>COLECTORA ABRIL 2024</vt:lpstr>
      <vt:lpstr>FIMOVIT ABRIL 2024</vt:lpstr>
      <vt:lpstr>COLECTORA MAYO2024</vt:lpstr>
      <vt:lpstr>FIMOVIT MAYO2024</vt:lpstr>
      <vt:lpstr>COLECTORA JUNIO 2024</vt:lpstr>
      <vt:lpstr>FIMOVIT JUNIO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Geanilda</dc:creator>
  <cp:lastModifiedBy>Francia Vasquez</cp:lastModifiedBy>
  <cp:lastPrinted>2024-07-16T19:55:42Z</cp:lastPrinted>
  <dcterms:created xsi:type="dcterms:W3CDTF">2024-05-29T19:37:26Z</dcterms:created>
  <dcterms:modified xsi:type="dcterms:W3CDTF">2024-08-07T17:10:58Z</dcterms:modified>
</cp:coreProperties>
</file>