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MSRVAPLI\Publica\Direccion Financiera\ACTIVIDADES PRESUPUESTO 2025\INFORMES MENSUALES, LIBRE ACCESO, 2025\"/>
    </mc:Choice>
  </mc:AlternateContent>
  <xr:revisionPtr revIDLastSave="0" documentId="13_ncr:1_{3323CE63-9601-4E92-9749-B2C37C7F3E2B}" xr6:coauthVersionLast="47" xr6:coauthVersionMax="47" xr10:uidLastSave="{00000000-0000-0000-0000-000000000000}"/>
  <bookViews>
    <workbookView xWindow="-120" yWindow="-120" windowWidth="29040" windowHeight="15720" xr2:uid="{221CF11F-C70A-45D1-8265-81920D57B614}"/>
  </bookViews>
  <sheets>
    <sheet name="JUL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L42" i="1"/>
  <c r="K42" i="1"/>
  <c r="J42" i="1"/>
  <c r="I42" i="1"/>
  <c r="H42" i="1"/>
  <c r="F42" i="1"/>
  <c r="D42" i="1"/>
  <c r="C42" i="1"/>
  <c r="N41" i="1"/>
  <c r="E41" i="1"/>
  <c r="N40" i="1"/>
  <c r="E40" i="1"/>
  <c r="N39" i="1"/>
  <c r="E39" i="1"/>
  <c r="N38" i="1"/>
  <c r="E38" i="1"/>
  <c r="N37" i="1"/>
  <c r="E37" i="1"/>
  <c r="N36" i="1"/>
  <c r="N42" i="1" s="1"/>
  <c r="E36" i="1"/>
  <c r="E42" i="1" s="1"/>
  <c r="M34" i="1"/>
  <c r="L34" i="1"/>
  <c r="K34" i="1"/>
  <c r="J34" i="1"/>
  <c r="I34" i="1"/>
  <c r="H34" i="1"/>
  <c r="F34" i="1"/>
  <c r="D34" i="1"/>
  <c r="C34" i="1"/>
  <c r="N33" i="1"/>
  <c r="E33" i="1"/>
  <c r="N32" i="1"/>
  <c r="E32" i="1"/>
  <c r="N31" i="1"/>
  <c r="E31" i="1"/>
  <c r="N30" i="1"/>
  <c r="E30" i="1"/>
  <c r="N29" i="1"/>
  <c r="E29" i="1"/>
  <c r="N28" i="1"/>
  <c r="E28" i="1"/>
  <c r="N27" i="1"/>
  <c r="E27" i="1"/>
  <c r="E34" i="1" s="1"/>
  <c r="N26" i="1"/>
  <c r="N34" i="1" s="1"/>
  <c r="E26" i="1"/>
  <c r="M23" i="1"/>
  <c r="L23" i="1"/>
  <c r="K23" i="1"/>
  <c r="J23" i="1"/>
  <c r="I23" i="1"/>
  <c r="H23" i="1"/>
  <c r="F23" i="1"/>
  <c r="E23" i="1"/>
  <c r="D23" i="1"/>
  <c r="C23" i="1"/>
  <c r="N22" i="1"/>
  <c r="E22" i="1"/>
  <c r="N21" i="1"/>
  <c r="E21" i="1"/>
  <c r="N20" i="1"/>
  <c r="E20" i="1"/>
  <c r="N19" i="1"/>
  <c r="E19" i="1"/>
  <c r="N18" i="1"/>
  <c r="E18" i="1"/>
  <c r="N17" i="1"/>
  <c r="E17" i="1"/>
  <c r="N16" i="1"/>
  <c r="E16" i="1"/>
  <c r="N15" i="1"/>
  <c r="E15" i="1"/>
  <c r="N14" i="1"/>
  <c r="N23" i="1" s="1"/>
  <c r="E14" i="1"/>
  <c r="N12" i="1"/>
  <c r="M12" i="1"/>
  <c r="M44" i="1" s="1"/>
  <c r="L12" i="1"/>
  <c r="L44" i="1" s="1"/>
  <c r="K12" i="1"/>
  <c r="K44" i="1" s="1"/>
  <c r="J12" i="1"/>
  <c r="J44" i="1" s="1"/>
  <c r="I12" i="1"/>
  <c r="I44" i="1" s="1"/>
  <c r="H12" i="1"/>
  <c r="H44" i="1" s="1"/>
  <c r="G12" i="1"/>
  <c r="G44" i="1" s="1"/>
  <c r="F12" i="1"/>
  <c r="F44" i="1" s="1"/>
  <c r="D12" i="1"/>
  <c r="D44" i="1" s="1"/>
  <c r="C12" i="1"/>
  <c r="C44" i="1" s="1"/>
  <c r="N11" i="1"/>
  <c r="E11" i="1"/>
  <c r="N10" i="1"/>
  <c r="E10" i="1"/>
  <c r="N9" i="1"/>
  <c r="E9" i="1"/>
  <c r="E12" i="1" s="1"/>
  <c r="E44" i="1" l="1"/>
  <c r="N44" i="1"/>
</calcChain>
</file>

<file path=xl/sharedStrings.xml><?xml version="1.0" encoding="utf-8"?>
<sst xmlns="http://schemas.openxmlformats.org/spreadsheetml/2006/main" count="84" uniqueCount="83">
  <si>
    <t>Ministerio de Obras Publicas y Comunicaciones</t>
  </si>
  <si>
    <t>Operadora  Metropolitana de Servicios de Autobuses S.A</t>
  </si>
  <si>
    <t>Presupuesto Asignado y Aprobado 2025</t>
  </si>
  <si>
    <t>RD$</t>
  </si>
  <si>
    <t>Obj. Cuenta</t>
  </si>
  <si>
    <t>Denominacion</t>
  </si>
  <si>
    <t>Presupuesto Inicial</t>
  </si>
  <si>
    <t>Modificaciones Presupestarias</t>
  </si>
  <si>
    <t>Presupuesto Vigente</t>
  </si>
  <si>
    <t>Presupuesto Disponible</t>
  </si>
  <si>
    <t>Enero</t>
  </si>
  <si>
    <t>Febrero</t>
  </si>
  <si>
    <t>Marzo</t>
  </si>
  <si>
    <t>Abril</t>
  </si>
  <si>
    <t>Mayo</t>
  </si>
  <si>
    <t>Junio</t>
  </si>
  <si>
    <t>Julio</t>
  </si>
  <si>
    <t>Total</t>
  </si>
  <si>
    <t>GASTOS</t>
  </si>
  <si>
    <t>2.1.1</t>
  </si>
  <si>
    <t>REMUNERACIONES</t>
  </si>
  <si>
    <t>2.1.2</t>
  </si>
  <si>
    <t>SOBRESUELDOS</t>
  </si>
  <si>
    <t>2.1.5</t>
  </si>
  <si>
    <t>CONTRIBUCIONES A LA SEGURIDAD SOCIAL</t>
  </si>
  <si>
    <t>TOTAL REMUNERACIONES Y CONTRIBUCIONES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</si>
  <si>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</si>
  <si>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</si>
  <si>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</si>
  <si>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</si>
  <si>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</si>
  <si>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</si>
  <si>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</si>
  <si>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</si>
  <si>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</si>
  <si>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</si>
  <si>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</si>
  <si>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</si>
  <si>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</si>
  <si>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r>
      <rPr>
        <sz val="10"/>
        <rFont val="Times New Roman"/>
        <family val="1"/>
      </rPr>
      <t>SERVICIOS DE CONSERVACIÓN,
REPARACIONES MENORES E INSTALACIONES TEMPORALES</t>
    </r>
  </si>
  <si>
    <t>2.2.8</t>
  </si>
  <si>
    <t>OTROS SERVICIOS NO INCLUIDOS EN CONCEPTOS ANTERIORES</t>
  </si>
  <si>
    <t>2.2.9</t>
  </si>
  <si>
    <t>OTRAS CONTRATACIONES DE SERVICIOS</t>
  </si>
  <si>
    <t>TOTAL CONTRATACIÓN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</si>
  <si>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</si>
  <si>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</si>
  <si>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</si>
  <si>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</si>
  <si>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</si>
  <si>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</si>
  <si>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</si>
  <si>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FARMACÉUTICOS</t>
  </si>
  <si>
    <t>2.3.5</t>
  </si>
  <si>
    <t>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</si>
  <si>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</si>
  <si>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</si>
  <si>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</si>
  <si>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</si>
  <si>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</si>
  <si>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</si>
  <si>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TOTAL MATERIALES Y SUMINISTROS</t>
  </si>
  <si>
    <t>2.6.1</t>
  </si>
  <si>
    <t>MOBILIARIO Y EQUIPO</t>
  </si>
  <si>
    <t>2.6.2</t>
  </si>
  <si>
    <t>MOBILIARIO Y EQUIPO DE AUDIO, AUDIOVISUAL, RECREATIVO Y EDUCACIONAL</t>
  </si>
  <si>
    <t>2.6.3</t>
  </si>
  <si>
    <t>EQUIPO EINSTRUMENTAL CIENTIFICO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</si>
  <si>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</si>
  <si>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</si>
  <si>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</si>
  <si>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</si>
  <si>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</si>
  <si>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</si>
  <si>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TOTAL BIENES MUEBLES, INMUEBLES E INTANGIBLES</t>
  </si>
  <si>
    <t>TOTAL PRESUPUESTO ASIGNADO</t>
  </si>
  <si>
    <t>Revisado Por:</t>
  </si>
  <si>
    <t xml:space="preserve">   Revisado Por:</t>
  </si>
  <si>
    <t xml:space="preserve">Lic. Maria Filomena Cruz </t>
  </si>
  <si>
    <t xml:space="preserve">   Licda. Lidia E. Esteves F. </t>
  </si>
  <si>
    <t>Gerente  De Presupuesto</t>
  </si>
  <si>
    <t xml:space="preserve">   Directora Financiera</t>
  </si>
  <si>
    <t>---------------------------------------------------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</si>
</sst>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"/>
  </numFmts>
  <fonts count="11" x14ac:knownFonts="1">
    <font>
      <sz val="10"/>
      <color rgb="FF000000"/>
      <name val="Times New Roman"/>
      <charset val="204"/>
    </font>
    <font>
      <sz val="14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4" fillId="0" borderId="2" xfId="0" applyNumberFormat="1" applyFont="1" applyBorder="1" applyAlignment="1">
      <alignment horizontal="left" shrinkToFit="1"/>
    </xf>
    <xf numFmtId="0" fontId="5" fillId="0" borderId="0" xfId="0" applyFont="1" applyAlignment="1">
      <alignment horizontal="left" wrapText="1"/>
    </xf>
    <xf numFmtId="4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6" fillId="0" borderId="2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4" fontId="5" fillId="0" borderId="0" xfId="0" applyNumberFormat="1" applyFont="1" applyAlignment="1">
      <alignment horizontal="right" shrinkToFit="1"/>
    </xf>
    <xf numFmtId="4" fontId="5" fillId="0" borderId="0" xfId="0" applyNumberFormat="1" applyFont="1" applyAlignment="1">
      <alignment horizontal="right"/>
    </xf>
    <xf numFmtId="4" fontId="5" fillId="0" borderId="3" xfId="0" applyNumberFormat="1" applyFont="1" applyBorder="1" applyAlignment="1">
      <alignment horizontal="right"/>
    </xf>
    <xf numFmtId="165" fontId="4" fillId="2" borderId="2" xfId="0" applyNumberFormat="1" applyFont="1" applyFill="1" applyBorder="1" applyAlignment="1">
      <alignment horizontal="left" shrinkToFit="1"/>
    </xf>
    <xf numFmtId="0" fontId="7" fillId="2" borderId="0" xfId="0" applyFont="1" applyFill="1" applyAlignment="1">
      <alignment horizontal="left" wrapText="1"/>
    </xf>
    <xf numFmtId="4" fontId="4" fillId="2" borderId="0" xfId="0" applyNumberFormat="1" applyFont="1" applyFill="1" applyAlignment="1">
      <alignment horizontal="right" shrinkToFit="1"/>
    </xf>
    <xf numFmtId="4" fontId="4" fillId="2" borderId="0" xfId="0" applyNumberFormat="1" applyFont="1" applyFill="1" applyAlignment="1">
      <alignment horizontal="right"/>
    </xf>
    <xf numFmtId="4" fontId="4" fillId="2" borderId="3" xfId="0" applyNumberFormat="1" applyFont="1" applyFill="1" applyBorder="1" applyAlignment="1">
      <alignment horizontal="right"/>
    </xf>
    <xf numFmtId="165" fontId="4" fillId="0" borderId="2" xfId="0" applyNumberFormat="1" applyFont="1" applyBorder="1" applyAlignment="1">
      <alignment horizontal="left" shrinkToFit="1"/>
    </xf>
    <xf numFmtId="0" fontId="7" fillId="0" borderId="0" xfId="0" applyFont="1" applyAlignment="1">
      <alignment horizontal="left" wrapText="1"/>
    </xf>
    <xf numFmtId="4" fontId="5" fillId="0" borderId="0" xfId="0" applyNumberFormat="1" applyFont="1" applyAlignment="1">
      <alignment horizontal="left" vertical="top"/>
    </xf>
    <xf numFmtId="0" fontId="7" fillId="2" borderId="4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4" fontId="4" fillId="2" borderId="5" xfId="0" applyNumberFormat="1" applyFont="1" applyFill="1" applyBorder="1" applyAlignment="1">
      <alignment horizontal="right" shrinkToFit="1"/>
    </xf>
    <xf numFmtId="4" fontId="4" fillId="2" borderId="5" xfId="0" applyNumberFormat="1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0" fontId="7" fillId="3" borderId="0" xfId="0" applyFont="1" applyFill="1" applyAlignment="1">
      <alignment horizontal="left" wrapText="1"/>
    </xf>
    <xf numFmtId="4" fontId="4" fillId="3" borderId="0" xfId="0" applyNumberFormat="1" applyFont="1" applyFill="1" applyAlignment="1">
      <alignment horizontal="right" shrinkToFit="1"/>
    </xf>
    <xf numFmtId="4" fontId="4" fillId="3" borderId="0" xfId="0" applyNumberFormat="1" applyFont="1" applyFill="1" applyAlignment="1">
      <alignment horizontal="right"/>
    </xf>
    <xf numFmtId="165" fontId="5" fillId="0" borderId="7" xfId="0" applyNumberFormat="1" applyFont="1" applyBorder="1" applyAlignment="1">
      <alignment horizontal="left" shrinkToFit="1"/>
    </xf>
    <xf numFmtId="0" fontId="6" fillId="0" borderId="8" xfId="0" applyFont="1" applyBorder="1" applyAlignment="1">
      <alignment horizontal="left" wrapText="1"/>
    </xf>
    <xf numFmtId="4" fontId="5" fillId="0" borderId="8" xfId="0" applyNumberFormat="1" applyFont="1" applyBorder="1" applyAlignment="1">
      <alignment horizontal="right" shrinkToFit="1"/>
    </xf>
    <xf numFmtId="4" fontId="5" fillId="0" borderId="8" xfId="0" applyNumberFormat="1" applyFont="1" applyBorder="1" applyAlignment="1">
      <alignment horizontal="left" vertical="top"/>
    </xf>
    <xf numFmtId="4" fontId="5" fillId="0" borderId="8" xfId="0" applyNumberFormat="1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 wrapText="1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 wrapText="1"/>
    </xf>
    <xf numFmtId="4" fontId="4" fillId="2" borderId="11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0" fontId="8" fillId="0" borderId="0" xfId="0" applyFont="1" applyAlignment="1">
      <alignment horizontal="left" vertical="top"/>
    </xf>
    <xf numFmtId="0" fontId="9" fillId="0" borderId="0" xfId="0" applyFont="1"/>
    <xf numFmtId="0" fontId="10" fillId="0" borderId="0" xfId="0" applyFont="1"/>
    <xf numFmtId="0" fontId="5" fillId="0" borderId="0" xfId="0" quotePrefix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24927</xdr:rowOff>
    </xdr:from>
    <xdr:to>
      <xdr:col>1</xdr:col>
      <xdr:colOff>1381125</xdr:colOff>
      <xdr:row>5</xdr:row>
      <xdr:rowOff>171450</xdr:rowOff>
    </xdr:to>
    <xdr:pic>
      <xdr:nvPicPr>
        <xdr:cNvPr id="2" name="Imagen 1" descr="Logotipo&#10;&#10;Descripción generada automáticamente con confianza baja">
          <a:extLst>
            <a:ext uri="{FF2B5EF4-FFF2-40B4-BE49-F238E27FC236}">
              <a16:creationId xmlns:a16="http://schemas.microsoft.com/office/drawing/2014/main" id="{6139FE5B-64E5-4F83-8C88-C5F4A1C17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6852"/>
          <a:ext cx="1609725" cy="1137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57150</xdr:colOff>
      <xdr:row>0</xdr:row>
      <xdr:rowOff>47625</xdr:rowOff>
    </xdr:from>
    <xdr:to>
      <xdr:col>13</xdr:col>
      <xdr:colOff>857250</xdr:colOff>
      <xdr:row>5</xdr:row>
      <xdr:rowOff>152399</xdr:rowOff>
    </xdr:to>
    <xdr:pic>
      <xdr:nvPicPr>
        <xdr:cNvPr id="3" name="Imagen 2" descr="Ministerio de Obras Públicas y Comunicaciones">
          <a:extLst>
            <a:ext uri="{FF2B5EF4-FFF2-40B4-BE49-F238E27FC236}">
              <a16:creationId xmlns:a16="http://schemas.microsoft.com/office/drawing/2014/main" id="{70F2EB9C-756A-496F-B7FA-57DF6AC0A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47625"/>
          <a:ext cx="1704975" cy="1257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120D7-C71C-4E10-89AA-A21EE10E7B22}">
  <dimension ref="A2:O51"/>
  <sheetViews>
    <sheetView tabSelected="1" topLeftCell="A31" zoomScaleNormal="100" workbookViewId="0">
      <selection activeCell="Q19" sqref="Q19"/>
    </sheetView>
  </sheetViews>
  <sheetFormatPr baseColWidth="10" defaultColWidth="9.33203125" defaultRowHeight="12.75" x14ac:dyDescent="0.2"/>
  <cols>
    <col min="1" max="1" width="6.6640625" style="1" customWidth="1"/>
    <col min="2" max="2" width="37.33203125" style="1" customWidth="1"/>
    <col min="3" max="3" width="18" style="1" hidden="1" customWidth="1"/>
    <col min="4" max="4" width="16.1640625" style="1" hidden="1" customWidth="1"/>
    <col min="5" max="5" width="17.5" style="1" hidden="1" customWidth="1"/>
    <col min="6" max="6" width="18.83203125" style="1" hidden="1" customWidth="1"/>
    <col min="7" max="7" width="16.1640625" style="1" customWidth="1"/>
    <col min="8" max="8" width="15.83203125" style="1" customWidth="1"/>
    <col min="9" max="10" width="15.5" style="1" customWidth="1"/>
    <col min="11" max="11" width="17.33203125" style="1" customWidth="1"/>
    <col min="12" max="12" width="16.6640625" style="1" customWidth="1"/>
    <col min="13" max="13" width="15.83203125" style="1" customWidth="1"/>
    <col min="14" max="14" width="17.33203125" style="1" customWidth="1"/>
    <col min="15" max="15" width="18.1640625" style="1" customWidth="1"/>
    <col min="16" max="16384" width="9.33203125" style="1"/>
  </cols>
  <sheetData>
    <row r="2" spans="1:15" ht="20.100000000000001" customHeight="1" x14ac:dyDescent="0.2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ht="20.100000000000001" customHeight="1" x14ac:dyDescent="0.2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ht="20.100000000000001" customHeight="1" x14ac:dyDescent="0.2">
      <c r="B4" s="2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20.100000000000001" customHeight="1" x14ac:dyDescent="0.2">
      <c r="B5" s="2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 ht="24.95" customHeight="1" x14ac:dyDescent="0.2"/>
    <row r="7" spans="1:15" ht="59.25" customHeight="1" x14ac:dyDescent="0.2">
      <c r="A7" s="3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5" t="s">
        <v>10</v>
      </c>
      <c r="H7" s="6" t="s">
        <v>11</v>
      </c>
      <c r="I7" s="6" t="s">
        <v>12</v>
      </c>
      <c r="J7" s="6" t="s">
        <v>13</v>
      </c>
      <c r="K7" s="6" t="s">
        <v>14</v>
      </c>
      <c r="L7" s="6" t="s">
        <v>15</v>
      </c>
      <c r="M7" s="6" t="s">
        <v>16</v>
      </c>
      <c r="N7" s="6" t="s">
        <v>17</v>
      </c>
      <c r="O7" s="7"/>
    </row>
    <row r="8" spans="1:15" ht="18" customHeight="1" x14ac:dyDescent="0.2">
      <c r="A8" s="8">
        <v>2</v>
      </c>
      <c r="B8" s="9" t="s">
        <v>18</v>
      </c>
      <c r="C8" s="10"/>
      <c r="D8" s="11"/>
      <c r="E8" s="10"/>
      <c r="F8" s="10"/>
      <c r="G8" s="12"/>
      <c r="H8" s="12"/>
      <c r="I8" s="12"/>
      <c r="J8" s="12"/>
      <c r="K8" s="12"/>
      <c r="L8" s="12"/>
      <c r="M8" s="12"/>
      <c r="N8" s="13"/>
    </row>
    <row r="9" spans="1:15" ht="24.95" customHeight="1" x14ac:dyDescent="0.2">
      <c r="A9" s="14" t="s">
        <v>19</v>
      </c>
      <c r="B9" s="15" t="s">
        <v>20</v>
      </c>
      <c r="C9" s="16">
        <v>1235567600</v>
      </c>
      <c r="D9" s="17">
        <v>-266542784</v>
      </c>
      <c r="E9" s="16">
        <f>C9+D9</f>
        <v>969024816</v>
      </c>
      <c r="F9" s="16">
        <v>1235567600</v>
      </c>
      <c r="G9" s="17">
        <v>91687376</v>
      </c>
      <c r="H9" s="17">
        <v>92193954.469999999</v>
      </c>
      <c r="I9" s="17">
        <v>92885784.530000001</v>
      </c>
      <c r="J9" s="17">
        <v>93003621.989999995</v>
      </c>
      <c r="K9" s="17">
        <v>92305671.269999996</v>
      </c>
      <c r="L9" s="17">
        <v>96599197.079999998</v>
      </c>
      <c r="M9" s="17">
        <v>97989722.620000005</v>
      </c>
      <c r="N9" s="18">
        <f>+G9+H9+I9+J9+K9+L9+M9</f>
        <v>656665327.96000004</v>
      </c>
    </row>
    <row r="10" spans="1:15" ht="23.25" customHeight="1" x14ac:dyDescent="0.2">
      <c r="A10" s="14" t="s">
        <v>21</v>
      </c>
      <c r="B10" s="15" t="s">
        <v>22</v>
      </c>
      <c r="C10" s="16">
        <v>123000000</v>
      </c>
      <c r="D10" s="16">
        <v>-92900000</v>
      </c>
      <c r="E10" s="16">
        <f t="shared" ref="E10:E11" si="0">C10+D10</f>
        <v>30100000</v>
      </c>
      <c r="F10" s="16">
        <v>123000000</v>
      </c>
      <c r="G10" s="17">
        <v>2472000</v>
      </c>
      <c r="H10" s="17">
        <v>2490000</v>
      </c>
      <c r="I10" s="17">
        <v>2500000</v>
      </c>
      <c r="J10" s="17">
        <v>2500000</v>
      </c>
      <c r="K10" s="17">
        <v>2480000</v>
      </c>
      <c r="L10" s="17">
        <v>2469000</v>
      </c>
      <c r="M10" s="17">
        <v>2447000</v>
      </c>
      <c r="N10" s="18">
        <f>+G10+H10+I10+J10+K10+L10+M10</f>
        <v>17358000</v>
      </c>
    </row>
    <row r="11" spans="1:15" ht="28.5" customHeight="1" x14ac:dyDescent="0.2">
      <c r="A11" s="14" t="s">
        <v>23</v>
      </c>
      <c r="B11" s="15" t="s">
        <v>24</v>
      </c>
      <c r="C11" s="16">
        <v>171752400</v>
      </c>
      <c r="D11" s="16">
        <v>0</v>
      </c>
      <c r="E11" s="16">
        <f t="shared" si="0"/>
        <v>171752400</v>
      </c>
      <c r="F11" s="16">
        <v>171752400</v>
      </c>
      <c r="G11" s="17">
        <v>14063122.07</v>
      </c>
      <c r="H11" s="17">
        <v>14101798.970000001</v>
      </c>
      <c r="I11" s="17">
        <v>14133964.07</v>
      </c>
      <c r="J11" s="17">
        <v>14157890.390000001</v>
      </c>
      <c r="K11" s="17">
        <v>14083141.789999999</v>
      </c>
      <c r="L11" s="17">
        <v>14759486.75</v>
      </c>
      <c r="M11" s="17">
        <v>14750711.01</v>
      </c>
      <c r="N11" s="18">
        <f>+G11+H11+I11+J11+K11+L11+M11</f>
        <v>100050115.05</v>
      </c>
    </row>
    <row r="12" spans="1:15" ht="31.5" customHeight="1" x14ac:dyDescent="0.2">
      <c r="A12" s="19">
        <v>2.1</v>
      </c>
      <c r="B12" s="20" t="s">
        <v>25</v>
      </c>
      <c r="C12" s="21">
        <f>SUM(C9:C11)</f>
        <v>1530320000</v>
      </c>
      <c r="D12" s="21">
        <f>SUM(D9:D11)</f>
        <v>-359442784</v>
      </c>
      <c r="E12" s="21">
        <f>SUM(E9:E11)</f>
        <v>1170877216</v>
      </c>
      <c r="F12" s="21">
        <f>SUM(F9:F11)</f>
        <v>1530320000</v>
      </c>
      <c r="G12" s="22">
        <f t="shared" ref="G12:N12" si="1">SUM(G9:G11)</f>
        <v>108222498.06999999</v>
      </c>
      <c r="H12" s="22">
        <f t="shared" si="1"/>
        <v>108785753.44</v>
      </c>
      <c r="I12" s="22">
        <f t="shared" si="1"/>
        <v>109519748.59999999</v>
      </c>
      <c r="J12" s="22">
        <f t="shared" si="1"/>
        <v>109661512.38</v>
      </c>
      <c r="K12" s="22">
        <f t="shared" si="1"/>
        <v>108868813.06</v>
      </c>
      <c r="L12" s="22">
        <f>SUM(L9:L11)</f>
        <v>113827683.83</v>
      </c>
      <c r="M12" s="22">
        <f>SUM(M9:M11)</f>
        <v>115187433.63000001</v>
      </c>
      <c r="N12" s="23">
        <f t="shared" si="1"/>
        <v>774073443.00999999</v>
      </c>
    </row>
    <row r="13" spans="1:15" ht="12" customHeight="1" x14ac:dyDescent="0.2">
      <c r="A13" s="24"/>
      <c r="B13" s="25"/>
      <c r="C13" s="10"/>
      <c r="D13" s="10"/>
      <c r="E13" s="10"/>
      <c r="F13" s="10"/>
      <c r="G13" s="26"/>
      <c r="H13" s="17"/>
      <c r="I13" s="17"/>
      <c r="J13" s="17"/>
      <c r="K13" s="17"/>
      <c r="L13" s="17"/>
      <c r="M13" s="17"/>
      <c r="N13" s="18"/>
    </row>
    <row r="14" spans="1:15" ht="18.75" customHeight="1" x14ac:dyDescent="0.2">
      <c r="A14" s="14" t="s">
        <v>26</v>
      </c>
      <c r="B14" s="15" t="s">
        <v>27</v>
      </c>
      <c r="C14" s="16">
        <v>57195080</v>
      </c>
      <c r="D14" s="16">
        <v>0</v>
      </c>
      <c r="E14" s="16">
        <f>C14+D14</f>
        <v>57195080</v>
      </c>
      <c r="F14" s="16">
        <v>57195080</v>
      </c>
      <c r="G14" s="17">
        <v>0</v>
      </c>
      <c r="H14" s="17">
        <v>9709886.7699999996</v>
      </c>
      <c r="I14" s="17">
        <v>4383780.04</v>
      </c>
      <c r="J14" s="17">
        <v>4193378.96</v>
      </c>
      <c r="K14" s="17">
        <v>4156377.24</v>
      </c>
      <c r="L14" s="17">
        <v>3446299.35</v>
      </c>
      <c r="M14" s="17">
        <v>5445119.2300000004</v>
      </c>
      <c r="N14" s="18">
        <f t="shared" ref="N14:N22" si="2">+G14+H14+I14+J14+K14+L14+M14</f>
        <v>31334841.59</v>
      </c>
    </row>
    <row r="15" spans="1:15" ht="35.25" customHeight="1" x14ac:dyDescent="0.2">
      <c r="A15" s="14" t="s">
        <v>28</v>
      </c>
      <c r="B15" s="15" t="s">
        <v>29</v>
      </c>
      <c r="C15" s="16">
        <v>7000000</v>
      </c>
      <c r="D15" s="16">
        <v>0</v>
      </c>
      <c r="E15" s="16">
        <f t="shared" ref="E15:E22" si="3">C15+D15</f>
        <v>7000000</v>
      </c>
      <c r="F15" s="16">
        <v>7000000</v>
      </c>
      <c r="G15" s="17">
        <v>0</v>
      </c>
      <c r="H15" s="17">
        <v>19248.68</v>
      </c>
      <c r="I15" s="17">
        <v>148404.01999999999</v>
      </c>
      <c r="J15" s="17">
        <v>1748099.2</v>
      </c>
      <c r="K15" s="17">
        <v>476838.71</v>
      </c>
      <c r="L15" s="17">
        <v>0</v>
      </c>
      <c r="M15" s="17">
        <v>0</v>
      </c>
      <c r="N15" s="18">
        <f t="shared" si="2"/>
        <v>2392590.61</v>
      </c>
    </row>
    <row r="16" spans="1:15" ht="21" customHeight="1" x14ac:dyDescent="0.2">
      <c r="A16" s="14" t="s">
        <v>30</v>
      </c>
      <c r="B16" s="15" t="s">
        <v>31</v>
      </c>
      <c r="C16" s="16">
        <v>26000000</v>
      </c>
      <c r="D16" s="16">
        <v>500000</v>
      </c>
      <c r="E16" s="16">
        <f t="shared" si="3"/>
        <v>26500000</v>
      </c>
      <c r="F16" s="16">
        <v>26000000</v>
      </c>
      <c r="G16" s="17">
        <v>0</v>
      </c>
      <c r="H16" s="17">
        <v>830600</v>
      </c>
      <c r="I16" s="17">
        <v>680950</v>
      </c>
      <c r="J16" s="17">
        <v>985650</v>
      </c>
      <c r="K16" s="17">
        <v>1295800</v>
      </c>
      <c r="L16" s="17">
        <v>936550</v>
      </c>
      <c r="M16" s="17">
        <v>1082200</v>
      </c>
      <c r="N16" s="18">
        <f t="shared" si="2"/>
        <v>5811750</v>
      </c>
    </row>
    <row r="17" spans="1:14" ht="20.25" customHeight="1" x14ac:dyDescent="0.2">
      <c r="A17" s="14" t="s">
        <v>32</v>
      </c>
      <c r="B17" s="15" t="s">
        <v>33</v>
      </c>
      <c r="C17" s="16">
        <v>2200052</v>
      </c>
      <c r="D17" s="16">
        <v>200000</v>
      </c>
      <c r="E17" s="16">
        <f t="shared" si="3"/>
        <v>2400052</v>
      </c>
      <c r="F17" s="16">
        <v>2200052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8">
        <f t="shared" si="2"/>
        <v>0</v>
      </c>
    </row>
    <row r="18" spans="1:14" ht="18.75" customHeight="1" x14ac:dyDescent="0.2">
      <c r="A18" s="14" t="s">
        <v>34</v>
      </c>
      <c r="B18" s="15" t="s">
        <v>35</v>
      </c>
      <c r="C18" s="16">
        <v>69204000</v>
      </c>
      <c r="D18" s="16">
        <v>1000000</v>
      </c>
      <c r="E18" s="16">
        <f t="shared" si="3"/>
        <v>70204000</v>
      </c>
      <c r="F18" s="16">
        <v>69204000</v>
      </c>
      <c r="G18" s="17">
        <v>0</v>
      </c>
      <c r="H18" s="17">
        <v>3470023.15</v>
      </c>
      <c r="I18" s="17">
        <v>238360</v>
      </c>
      <c r="J18" s="17">
        <v>416780</v>
      </c>
      <c r="K18" s="17">
        <v>1041713.34</v>
      </c>
      <c r="L18" s="17">
        <v>147533.32999999999</v>
      </c>
      <c r="M18" s="17">
        <v>2218117.61</v>
      </c>
      <c r="N18" s="18">
        <f t="shared" si="2"/>
        <v>7532527.4299999997</v>
      </c>
    </row>
    <row r="19" spans="1:14" ht="21" customHeight="1" x14ac:dyDescent="0.2">
      <c r="A19" s="14" t="s">
        <v>36</v>
      </c>
      <c r="B19" s="15" t="s">
        <v>37</v>
      </c>
      <c r="C19" s="16">
        <v>104000000</v>
      </c>
      <c r="D19" s="16">
        <v>-687351</v>
      </c>
      <c r="E19" s="16">
        <f t="shared" si="3"/>
        <v>103312649</v>
      </c>
      <c r="F19" s="16">
        <v>104000000</v>
      </c>
      <c r="G19" s="17">
        <v>0</v>
      </c>
      <c r="H19" s="17">
        <v>24006932.969999999</v>
      </c>
      <c r="I19" s="17">
        <v>22734590.329999998</v>
      </c>
      <c r="J19" s="17">
        <v>2702899.6</v>
      </c>
      <c r="K19" s="17">
        <v>2891808.36</v>
      </c>
      <c r="L19" s="17">
        <v>40782491.549999997</v>
      </c>
      <c r="M19" s="17">
        <v>4343872.3099999996</v>
      </c>
      <c r="N19" s="18">
        <f t="shared" si="2"/>
        <v>97462595.120000005</v>
      </c>
    </row>
    <row r="20" spans="1:14" ht="45" customHeight="1" x14ac:dyDescent="0.2">
      <c r="A20" s="14" t="s">
        <v>38</v>
      </c>
      <c r="B20" s="9" t="s">
        <v>39</v>
      </c>
      <c r="C20" s="16">
        <v>70600000</v>
      </c>
      <c r="D20" s="16">
        <v>238825784</v>
      </c>
      <c r="E20" s="16">
        <f t="shared" si="3"/>
        <v>309425784</v>
      </c>
      <c r="F20" s="16">
        <v>70600000</v>
      </c>
      <c r="G20" s="17">
        <v>0</v>
      </c>
      <c r="H20" s="17">
        <v>2089009.81</v>
      </c>
      <c r="I20" s="17">
        <v>26041530.760000002</v>
      </c>
      <c r="J20" s="17">
        <v>9808756.1899999995</v>
      </c>
      <c r="K20" s="17">
        <v>-4487.76</v>
      </c>
      <c r="L20" s="17">
        <v>1800000</v>
      </c>
      <c r="M20" s="17">
        <v>301862.84000000003</v>
      </c>
      <c r="N20" s="18">
        <f t="shared" si="2"/>
        <v>40036671.840000004</v>
      </c>
    </row>
    <row r="21" spans="1:14" ht="44.25" customHeight="1" x14ac:dyDescent="0.2">
      <c r="A21" s="14" t="s">
        <v>40</v>
      </c>
      <c r="B21" s="15" t="s">
        <v>41</v>
      </c>
      <c r="C21" s="16">
        <v>27400000</v>
      </c>
      <c r="D21" s="16">
        <v>0</v>
      </c>
      <c r="E21" s="16">
        <f t="shared" si="3"/>
        <v>27400000</v>
      </c>
      <c r="F21" s="16">
        <v>27400000</v>
      </c>
      <c r="G21" s="17">
        <v>0</v>
      </c>
      <c r="H21" s="17">
        <v>2492160</v>
      </c>
      <c r="I21" s="17">
        <v>364272.71</v>
      </c>
      <c r="J21" s="17">
        <v>1108300</v>
      </c>
      <c r="K21" s="17">
        <v>1316640</v>
      </c>
      <c r="L21" s="17">
        <v>1675400</v>
      </c>
      <c r="M21" s="17">
        <v>1917660</v>
      </c>
      <c r="N21" s="18">
        <f t="shared" si="2"/>
        <v>8874432.7100000009</v>
      </c>
    </row>
    <row r="22" spans="1:14" ht="33" customHeight="1" x14ac:dyDescent="0.2">
      <c r="A22" s="14" t="s">
        <v>42</v>
      </c>
      <c r="B22" s="15" t="s">
        <v>43</v>
      </c>
      <c r="C22" s="16">
        <v>16500000</v>
      </c>
      <c r="D22" s="16">
        <v>0</v>
      </c>
      <c r="E22" s="16">
        <f t="shared" si="3"/>
        <v>16500000</v>
      </c>
      <c r="F22" s="16">
        <v>16500000</v>
      </c>
      <c r="G22" s="17">
        <v>0</v>
      </c>
      <c r="H22" s="17">
        <v>1699967</v>
      </c>
      <c r="I22" s="17">
        <v>0</v>
      </c>
      <c r="J22" s="17">
        <v>1690780.7</v>
      </c>
      <c r="K22" s="17">
        <v>1107924.42</v>
      </c>
      <c r="L22" s="17">
        <v>3244734.8</v>
      </c>
      <c r="M22" s="17">
        <v>3898234</v>
      </c>
      <c r="N22" s="18">
        <f t="shared" si="2"/>
        <v>11641640.92</v>
      </c>
    </row>
    <row r="23" spans="1:14" ht="35.25" customHeight="1" x14ac:dyDescent="0.2">
      <c r="A23" s="27">
        <v>2.2000000000000002</v>
      </c>
      <c r="B23" s="28" t="s">
        <v>44</v>
      </c>
      <c r="C23" s="29">
        <f>SUM(C14:C22)</f>
        <v>380099132</v>
      </c>
      <c r="D23" s="29">
        <f>SUM(D14:D22)</f>
        <v>239838433</v>
      </c>
      <c r="E23" s="29">
        <f>SUM(E14:E22)</f>
        <v>619937565</v>
      </c>
      <c r="F23" s="29">
        <f>SUM(F14:F22)</f>
        <v>380099132</v>
      </c>
      <c r="G23" s="30">
        <v>0</v>
      </c>
      <c r="H23" s="30">
        <f t="shared" ref="H23:N23" si="4">SUM(H14:H22)</f>
        <v>44317828.380000003</v>
      </c>
      <c r="I23" s="30">
        <f t="shared" si="4"/>
        <v>54591887.859999999</v>
      </c>
      <c r="J23" s="30">
        <f t="shared" si="4"/>
        <v>22654644.649999999</v>
      </c>
      <c r="K23" s="30">
        <f t="shared" si="4"/>
        <v>12282614.310000001</v>
      </c>
      <c r="L23" s="30">
        <f t="shared" si="4"/>
        <v>52033009.029999994</v>
      </c>
      <c r="M23" s="30">
        <f>SUM(M14:M22)</f>
        <v>19207065.989999998</v>
      </c>
      <c r="N23" s="31">
        <f t="shared" si="4"/>
        <v>205087050.22</v>
      </c>
    </row>
    <row r="24" spans="1:14" ht="35.25" customHeight="1" x14ac:dyDescent="0.2">
      <c r="A24" s="32"/>
      <c r="B24" s="32"/>
      <c r="C24" s="33"/>
      <c r="D24" s="33"/>
      <c r="E24" s="33"/>
      <c r="F24" s="33"/>
      <c r="G24" s="34"/>
      <c r="H24" s="34"/>
      <c r="I24" s="34"/>
      <c r="J24" s="34"/>
      <c r="K24" s="34"/>
      <c r="L24" s="34"/>
      <c r="M24" s="34"/>
      <c r="N24" s="34"/>
    </row>
    <row r="25" spans="1:14" ht="21" customHeight="1" x14ac:dyDescent="0.2">
      <c r="A25" s="35"/>
      <c r="B25" s="36"/>
      <c r="C25" s="37"/>
      <c r="D25" s="37"/>
      <c r="E25" s="37"/>
      <c r="F25" s="37"/>
      <c r="G25" s="38"/>
      <c r="H25" s="39"/>
      <c r="I25" s="39"/>
      <c r="J25" s="39"/>
      <c r="K25" s="39"/>
      <c r="L25" s="39"/>
      <c r="M25" s="39"/>
      <c r="N25" s="40"/>
    </row>
    <row r="26" spans="1:14" ht="30" customHeight="1" x14ac:dyDescent="0.2">
      <c r="A26" s="14" t="s">
        <v>45</v>
      </c>
      <c r="B26" s="15" t="s">
        <v>46</v>
      </c>
      <c r="C26" s="16">
        <v>3300000</v>
      </c>
      <c r="D26" s="16">
        <v>520000</v>
      </c>
      <c r="E26" s="16">
        <f>C26+D26</f>
        <v>3820000</v>
      </c>
      <c r="F26" s="16">
        <v>3300000</v>
      </c>
      <c r="G26" s="17">
        <v>0</v>
      </c>
      <c r="H26" s="17">
        <v>445166.6</v>
      </c>
      <c r="I26" s="17">
        <v>213680</v>
      </c>
      <c r="J26" s="17">
        <v>687702</v>
      </c>
      <c r="K26" s="17">
        <v>0</v>
      </c>
      <c r="L26" s="17">
        <v>1638312</v>
      </c>
      <c r="M26" s="17">
        <v>389402.8</v>
      </c>
      <c r="N26" s="18">
        <f t="shared" ref="N26:N31" si="5">+G26+H26+I26+J26+K26+L26+M26</f>
        <v>3374263.4</v>
      </c>
    </row>
    <row r="27" spans="1:14" ht="20.25" customHeight="1" x14ac:dyDescent="0.2">
      <c r="A27" s="14" t="s">
        <v>47</v>
      </c>
      <c r="B27" s="15" t="s">
        <v>48</v>
      </c>
      <c r="C27" s="16">
        <v>6599900</v>
      </c>
      <c r="D27" s="16">
        <v>0</v>
      </c>
      <c r="E27" s="16">
        <f t="shared" ref="E27:E33" si="6">C27+D27</f>
        <v>6599900</v>
      </c>
      <c r="F27" s="16">
        <v>6599900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34212.92</v>
      </c>
      <c r="N27" s="18">
        <f t="shared" si="5"/>
        <v>34212.92</v>
      </c>
    </row>
    <row r="28" spans="1:14" ht="22.5" customHeight="1" x14ac:dyDescent="0.2">
      <c r="A28" s="14" t="s">
        <v>49</v>
      </c>
      <c r="B28" s="15" t="s">
        <v>50</v>
      </c>
      <c r="C28" s="16">
        <v>10700000</v>
      </c>
      <c r="D28" s="16">
        <v>0</v>
      </c>
      <c r="E28" s="16">
        <f t="shared" si="6"/>
        <v>10700000</v>
      </c>
      <c r="F28" s="16">
        <v>10700000</v>
      </c>
      <c r="G28" s="17">
        <v>0</v>
      </c>
      <c r="H28" s="17">
        <v>2073024</v>
      </c>
      <c r="I28" s="17">
        <v>140420</v>
      </c>
      <c r="J28" s="17">
        <v>6200</v>
      </c>
      <c r="K28" s="17">
        <v>0</v>
      </c>
      <c r="L28" s="17">
        <v>1715643.3</v>
      </c>
      <c r="M28" s="17">
        <v>922552.31999999995</v>
      </c>
      <c r="N28" s="18">
        <f t="shared" si="5"/>
        <v>4857839.62</v>
      </c>
    </row>
    <row r="29" spans="1:14" ht="22.5" customHeight="1" x14ac:dyDescent="0.2">
      <c r="A29" s="14" t="s">
        <v>51</v>
      </c>
      <c r="B29" s="15" t="s">
        <v>52</v>
      </c>
      <c r="C29" s="16">
        <v>2000000</v>
      </c>
      <c r="D29" s="16">
        <v>0</v>
      </c>
      <c r="E29" s="16">
        <f t="shared" si="6"/>
        <v>2000000</v>
      </c>
      <c r="F29" s="16">
        <v>2000000</v>
      </c>
      <c r="G29" s="17">
        <v>0</v>
      </c>
      <c r="H29" s="17">
        <v>681295.3</v>
      </c>
      <c r="I29" s="17">
        <v>0</v>
      </c>
      <c r="J29" s="17">
        <v>0</v>
      </c>
      <c r="K29" s="17">
        <v>0</v>
      </c>
      <c r="L29" s="17">
        <v>0</v>
      </c>
      <c r="M29" s="17">
        <v>882597.3</v>
      </c>
      <c r="N29" s="18">
        <f t="shared" si="5"/>
        <v>1563892.6</v>
      </c>
    </row>
    <row r="30" spans="1:14" ht="19.5" customHeight="1" x14ac:dyDescent="0.2">
      <c r="A30" s="14" t="s">
        <v>53</v>
      </c>
      <c r="B30" s="15" t="s">
        <v>54</v>
      </c>
      <c r="C30" s="16">
        <v>32700000</v>
      </c>
      <c r="D30" s="16">
        <v>-500000</v>
      </c>
      <c r="E30" s="16">
        <f t="shared" si="6"/>
        <v>32200000</v>
      </c>
      <c r="F30" s="16">
        <v>32700000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6881760</v>
      </c>
      <c r="N30" s="18">
        <f t="shared" si="5"/>
        <v>6881760</v>
      </c>
    </row>
    <row r="31" spans="1:14" ht="35.25" customHeight="1" x14ac:dyDescent="0.2">
      <c r="A31" s="14" t="s">
        <v>55</v>
      </c>
      <c r="B31" s="15" t="s">
        <v>56</v>
      </c>
      <c r="C31" s="16">
        <v>8930000</v>
      </c>
      <c r="D31" s="16">
        <v>44544533</v>
      </c>
      <c r="E31" s="16">
        <f t="shared" si="6"/>
        <v>53474533</v>
      </c>
      <c r="F31" s="16">
        <v>8930000</v>
      </c>
      <c r="G31" s="17">
        <v>0</v>
      </c>
      <c r="H31" s="17">
        <v>463799</v>
      </c>
      <c r="I31" s="17">
        <v>0</v>
      </c>
      <c r="J31" s="17">
        <v>0</v>
      </c>
      <c r="K31" s="17">
        <v>0</v>
      </c>
      <c r="L31" s="17">
        <v>126982.75</v>
      </c>
      <c r="M31" s="17">
        <v>4312973.16</v>
      </c>
      <c r="N31" s="18">
        <f t="shared" si="5"/>
        <v>4903754.91</v>
      </c>
    </row>
    <row r="32" spans="1:14" ht="45.75" customHeight="1" x14ac:dyDescent="0.2">
      <c r="A32" s="14" t="s">
        <v>57</v>
      </c>
      <c r="B32" s="15" t="s">
        <v>58</v>
      </c>
      <c r="C32" s="16">
        <v>507240000</v>
      </c>
      <c r="D32" s="16">
        <v>870000</v>
      </c>
      <c r="E32" s="16">
        <f t="shared" si="6"/>
        <v>508110000</v>
      </c>
      <c r="F32" s="16">
        <v>507240000</v>
      </c>
      <c r="G32" s="17">
        <v>0</v>
      </c>
      <c r="H32" s="17">
        <v>42912041.850000001</v>
      </c>
      <c r="I32" s="17">
        <v>78840694.400000006</v>
      </c>
      <c r="J32" s="17">
        <v>28491540</v>
      </c>
      <c r="K32" s="17">
        <v>32514300</v>
      </c>
      <c r="L32" s="17">
        <v>20253300</v>
      </c>
      <c r="M32" s="17">
        <v>53818203.240000002</v>
      </c>
      <c r="N32" s="18">
        <f>+G32+H32+I32+J32+K32+L32++M32</f>
        <v>256830079.49000001</v>
      </c>
    </row>
    <row r="33" spans="1:14" ht="21.75" customHeight="1" x14ac:dyDescent="0.2">
      <c r="A33" s="14" t="s">
        <v>59</v>
      </c>
      <c r="B33" s="15" t="s">
        <v>60</v>
      </c>
      <c r="C33" s="16">
        <v>144068448</v>
      </c>
      <c r="D33" s="16">
        <v>-42517533</v>
      </c>
      <c r="E33" s="16">
        <f t="shared" si="6"/>
        <v>101550915</v>
      </c>
      <c r="F33" s="16">
        <v>144068448</v>
      </c>
      <c r="G33" s="17">
        <v>0</v>
      </c>
      <c r="H33" s="17">
        <v>866164.51</v>
      </c>
      <c r="I33" s="17">
        <v>1069471.0900000001</v>
      </c>
      <c r="J33" s="17">
        <v>214170</v>
      </c>
      <c r="K33" s="17">
        <v>800057.7</v>
      </c>
      <c r="L33" s="17">
        <v>134530.62</v>
      </c>
      <c r="M33" s="17">
        <v>14307295.27</v>
      </c>
      <c r="N33" s="18">
        <f>+G33+H33+I33+J33+K33+L33+M33</f>
        <v>17391689.189999998</v>
      </c>
    </row>
    <row r="34" spans="1:14" ht="28.5" customHeight="1" x14ac:dyDescent="0.2">
      <c r="A34" s="41">
        <v>2.2999999999999998</v>
      </c>
      <c r="B34" s="20" t="s">
        <v>61</v>
      </c>
      <c r="C34" s="21">
        <f>SUM(C26:C33)</f>
        <v>715538348</v>
      </c>
      <c r="D34" s="21">
        <f>SUM(D26:D33)</f>
        <v>2917000</v>
      </c>
      <c r="E34" s="21">
        <f>SUM(E26:E33)</f>
        <v>718455348</v>
      </c>
      <c r="F34" s="21">
        <f>SUM(F26:F33)</f>
        <v>715538348</v>
      </c>
      <c r="G34" s="22">
        <v>0</v>
      </c>
      <c r="H34" s="22">
        <f t="shared" ref="H34:N34" si="7">SUM(H26:H33)</f>
        <v>47441491.259999998</v>
      </c>
      <c r="I34" s="22">
        <f t="shared" si="7"/>
        <v>80264265.49000001</v>
      </c>
      <c r="J34" s="22">
        <f t="shared" si="7"/>
        <v>29399612</v>
      </c>
      <c r="K34" s="22">
        <f t="shared" si="7"/>
        <v>33314357.699999999</v>
      </c>
      <c r="L34" s="22">
        <f t="shared" si="7"/>
        <v>23868768.670000002</v>
      </c>
      <c r="M34" s="22">
        <f>SUM(M26:M33)</f>
        <v>81548997.010000005</v>
      </c>
      <c r="N34" s="23">
        <f t="shared" si="7"/>
        <v>295837492.13</v>
      </c>
    </row>
    <row r="35" spans="1:14" ht="14.25" customHeight="1" x14ac:dyDescent="0.2">
      <c r="A35" s="24"/>
      <c r="B35" s="25"/>
      <c r="C35" s="10"/>
      <c r="D35" s="10"/>
      <c r="E35" s="10"/>
      <c r="F35" s="10"/>
      <c r="G35" s="26"/>
      <c r="H35" s="17"/>
      <c r="I35" s="17"/>
      <c r="J35" s="17"/>
      <c r="K35" s="17"/>
      <c r="L35" s="17"/>
      <c r="M35" s="17"/>
      <c r="N35" s="18"/>
    </row>
    <row r="36" spans="1:14" ht="20.25" customHeight="1" x14ac:dyDescent="0.2">
      <c r="A36" s="14" t="s">
        <v>62</v>
      </c>
      <c r="B36" s="15" t="s">
        <v>63</v>
      </c>
      <c r="C36" s="16">
        <v>22497600</v>
      </c>
      <c r="D36" s="16">
        <v>0</v>
      </c>
      <c r="E36" s="16">
        <f>C36+D36</f>
        <v>22497600</v>
      </c>
      <c r="F36" s="16">
        <v>22497600</v>
      </c>
      <c r="G36" s="17">
        <v>0</v>
      </c>
      <c r="H36" s="17">
        <v>33881.86</v>
      </c>
      <c r="I36" s="17">
        <v>0</v>
      </c>
      <c r="J36" s="17">
        <v>5406722.71</v>
      </c>
      <c r="K36" s="17">
        <v>460192.27</v>
      </c>
      <c r="L36" s="17">
        <v>0</v>
      </c>
      <c r="M36" s="17">
        <v>0</v>
      </c>
      <c r="N36" s="18">
        <f t="shared" ref="N36:N41" si="8">+G36+H36+I36+J36+K36+L36+M36</f>
        <v>5900796.8399999999</v>
      </c>
    </row>
    <row r="37" spans="1:14" ht="46.5" customHeight="1" x14ac:dyDescent="0.2">
      <c r="A37" s="14" t="s">
        <v>64</v>
      </c>
      <c r="B37" s="15" t="s">
        <v>65</v>
      </c>
      <c r="C37" s="16">
        <v>2300000</v>
      </c>
      <c r="D37" s="16">
        <v>-100000</v>
      </c>
      <c r="E37" s="16">
        <f t="shared" ref="E37:E41" si="9">C37+D37</f>
        <v>2200000</v>
      </c>
      <c r="F37" s="16">
        <v>2300000</v>
      </c>
      <c r="G37" s="17">
        <v>0</v>
      </c>
      <c r="H37" s="17">
        <v>83074.47</v>
      </c>
      <c r="I37" s="17">
        <v>0</v>
      </c>
      <c r="J37" s="17">
        <v>547149.48</v>
      </c>
      <c r="K37" s="17">
        <v>0</v>
      </c>
      <c r="L37" s="17">
        <v>0</v>
      </c>
      <c r="M37" s="17">
        <v>0</v>
      </c>
      <c r="N37" s="18">
        <f t="shared" si="8"/>
        <v>630223.94999999995</v>
      </c>
    </row>
    <row r="38" spans="1:14" ht="33.75" customHeight="1" x14ac:dyDescent="0.2">
      <c r="A38" s="14" t="s">
        <v>66</v>
      </c>
      <c r="B38" s="15" t="s">
        <v>67</v>
      </c>
      <c r="C38" s="16">
        <v>0</v>
      </c>
      <c r="D38" s="16">
        <v>100000</v>
      </c>
      <c r="E38" s="16">
        <f t="shared" si="9"/>
        <v>100000</v>
      </c>
      <c r="F38" s="16"/>
      <c r="G38" s="17">
        <v>0</v>
      </c>
      <c r="H38" s="17">
        <v>0</v>
      </c>
      <c r="I38" s="17">
        <v>0</v>
      </c>
      <c r="J38" s="17">
        <v>55460</v>
      </c>
      <c r="K38" s="17">
        <v>0</v>
      </c>
      <c r="L38" s="17">
        <v>0</v>
      </c>
      <c r="M38" s="17">
        <v>0</v>
      </c>
      <c r="N38" s="18">
        <f t="shared" si="8"/>
        <v>55460</v>
      </c>
    </row>
    <row r="39" spans="1:14" ht="46.5" customHeight="1" x14ac:dyDescent="0.2">
      <c r="A39" s="14" t="s">
        <v>68</v>
      </c>
      <c r="B39" s="15" t="s">
        <v>69</v>
      </c>
      <c r="C39" s="16">
        <v>15000000</v>
      </c>
      <c r="D39" s="16">
        <v>220001000</v>
      </c>
      <c r="E39" s="16">
        <f t="shared" si="9"/>
        <v>235001000</v>
      </c>
      <c r="F39" s="16">
        <v>15000000</v>
      </c>
      <c r="G39" s="17">
        <v>0</v>
      </c>
      <c r="H39" s="17">
        <v>0</v>
      </c>
      <c r="I39" s="17">
        <v>0</v>
      </c>
      <c r="J39" s="17">
        <v>219997700</v>
      </c>
      <c r="K39" s="17">
        <v>0</v>
      </c>
      <c r="L39" s="17">
        <v>0</v>
      </c>
      <c r="M39" s="17">
        <v>0</v>
      </c>
      <c r="N39" s="18">
        <f t="shared" si="8"/>
        <v>219997700</v>
      </c>
    </row>
    <row r="40" spans="1:14" ht="33.75" customHeight="1" x14ac:dyDescent="0.2">
      <c r="A40" s="14" t="s">
        <v>70</v>
      </c>
      <c r="B40" s="15" t="s">
        <v>71</v>
      </c>
      <c r="C40" s="16">
        <v>7000000</v>
      </c>
      <c r="D40" s="16">
        <v>379900</v>
      </c>
      <c r="E40" s="16">
        <f t="shared" si="9"/>
        <v>7379900</v>
      </c>
      <c r="F40" s="16">
        <v>7000000</v>
      </c>
      <c r="G40" s="17">
        <v>0</v>
      </c>
      <c r="H40" s="17">
        <v>89680</v>
      </c>
      <c r="I40" s="17">
        <v>0</v>
      </c>
      <c r="J40" s="17">
        <v>1272863.1100000001</v>
      </c>
      <c r="K40" s="17">
        <v>0</v>
      </c>
      <c r="L40" s="17">
        <v>2997.2</v>
      </c>
      <c r="M40" s="17">
        <v>0</v>
      </c>
      <c r="N40" s="18">
        <f t="shared" si="8"/>
        <v>1365540.31</v>
      </c>
    </row>
    <row r="41" spans="1:14" ht="24" customHeight="1" x14ac:dyDescent="0.2">
      <c r="A41" s="14" t="s">
        <v>72</v>
      </c>
      <c r="B41" s="15" t="s">
        <v>73</v>
      </c>
      <c r="C41" s="16"/>
      <c r="D41" s="16">
        <v>1620100</v>
      </c>
      <c r="E41" s="16">
        <f t="shared" si="9"/>
        <v>1620100</v>
      </c>
      <c r="F41" s="16"/>
      <c r="G41" s="17">
        <v>0</v>
      </c>
      <c r="H41" s="17">
        <v>1620000.05</v>
      </c>
      <c r="I41" s="17"/>
      <c r="J41" s="17">
        <v>0</v>
      </c>
      <c r="K41" s="17">
        <v>0</v>
      </c>
      <c r="L41" s="17"/>
      <c r="M41" s="17">
        <v>0</v>
      </c>
      <c r="N41" s="18">
        <f t="shared" si="8"/>
        <v>1620000.05</v>
      </c>
    </row>
    <row r="42" spans="1:14" ht="31.5" customHeight="1" x14ac:dyDescent="0.2">
      <c r="A42" s="42">
        <v>2.6</v>
      </c>
      <c r="B42" s="43" t="s">
        <v>74</v>
      </c>
      <c r="C42" s="22">
        <f>SUM(C36:C40)</f>
        <v>46797600</v>
      </c>
      <c r="D42" s="22">
        <f>SUM(D36:D41)</f>
        <v>222001000</v>
      </c>
      <c r="E42" s="22">
        <f>SUM(E36:E41)</f>
        <v>268798600</v>
      </c>
      <c r="F42" s="22">
        <f>SUM(F36:F40)</f>
        <v>46797600</v>
      </c>
      <c r="G42" s="22">
        <v>0</v>
      </c>
      <c r="H42" s="22">
        <f t="shared" ref="H42:N42" si="10">SUM(H36:H41)</f>
        <v>1826636.3800000001</v>
      </c>
      <c r="I42" s="22">
        <f t="shared" si="10"/>
        <v>0</v>
      </c>
      <c r="J42" s="22">
        <f t="shared" si="10"/>
        <v>227279895.30000001</v>
      </c>
      <c r="K42" s="22">
        <f t="shared" si="10"/>
        <v>460192.27</v>
      </c>
      <c r="L42" s="22">
        <f t="shared" si="10"/>
        <v>2997.2</v>
      </c>
      <c r="M42" s="22">
        <f>SUM(M36:M41)</f>
        <v>0</v>
      </c>
      <c r="N42" s="23">
        <f t="shared" si="10"/>
        <v>229569721.15000001</v>
      </c>
    </row>
    <row r="43" spans="1:14" ht="12" customHeight="1" x14ac:dyDescent="0.2">
      <c r="A43" s="44"/>
      <c r="B43" s="45"/>
      <c r="C43" s="12"/>
      <c r="D43" s="26"/>
      <c r="E43" s="12"/>
      <c r="F43" s="12"/>
      <c r="G43" s="26"/>
      <c r="H43" s="17"/>
      <c r="I43" s="17"/>
      <c r="J43" s="17"/>
      <c r="K43" s="17"/>
      <c r="L43" s="17"/>
      <c r="M43" s="17"/>
      <c r="N43" s="18"/>
    </row>
    <row r="44" spans="1:14" ht="29.25" customHeight="1" x14ac:dyDescent="0.2">
      <c r="A44" s="46"/>
      <c r="B44" s="47" t="s">
        <v>75</v>
      </c>
      <c r="C44" s="48">
        <f>C12+C23+C34+C42</f>
        <v>2672755080</v>
      </c>
      <c r="D44" s="48">
        <f>D12+D23+D34+D42</f>
        <v>105313649</v>
      </c>
      <c r="E44" s="48">
        <f>E12+E23+E34+E42</f>
        <v>2778068729</v>
      </c>
      <c r="F44" s="48">
        <f>F12+F23+F34+F42</f>
        <v>2672755080</v>
      </c>
      <c r="G44" s="48">
        <f>G12+G23+G34+G42</f>
        <v>108222498.06999999</v>
      </c>
      <c r="H44" s="48">
        <f>+H12+H23+H34+H42</f>
        <v>202371709.45999998</v>
      </c>
      <c r="I44" s="48">
        <f t="shared" ref="I44:N44" si="11">I12+I23+I34+I42</f>
        <v>244375901.94999999</v>
      </c>
      <c r="J44" s="48">
        <f t="shared" si="11"/>
        <v>388995664.33000004</v>
      </c>
      <c r="K44" s="48">
        <f t="shared" si="11"/>
        <v>154925977.34</v>
      </c>
      <c r="L44" s="48">
        <f t="shared" si="11"/>
        <v>189732458.72999996</v>
      </c>
      <c r="M44" s="48">
        <f t="shared" si="11"/>
        <v>215943496.63</v>
      </c>
      <c r="N44" s="49">
        <f t="shared" si="11"/>
        <v>1504567706.5100002</v>
      </c>
    </row>
    <row r="45" spans="1:14" ht="15" x14ac:dyDescent="0.2">
      <c r="A45" s="12"/>
      <c r="B45" s="12"/>
      <c r="C45" s="12"/>
      <c r="D45" s="12"/>
      <c r="E45" s="12"/>
      <c r="F45" s="12"/>
      <c r="G45" s="50"/>
    </row>
    <row r="46" spans="1:14" ht="15.75" x14ac:dyDescent="0.25">
      <c r="A46" s="12"/>
      <c r="B46" s="51" t="s">
        <v>76</v>
      </c>
      <c r="C46" s="12"/>
      <c r="D46" s="51"/>
      <c r="E46" s="51"/>
      <c r="F46" s="12"/>
      <c r="I46" s="51"/>
      <c r="L46" s="51" t="s">
        <v>77</v>
      </c>
      <c r="M46" s="51"/>
    </row>
    <row r="47" spans="1:14" ht="15.75" x14ac:dyDescent="0.25">
      <c r="A47" s="12"/>
      <c r="B47" s="51" t="s">
        <v>78</v>
      </c>
      <c r="C47" s="12"/>
      <c r="D47" s="51"/>
      <c r="E47" s="51"/>
      <c r="F47" s="12"/>
      <c r="I47" s="51"/>
      <c r="L47" s="51" t="s">
        <v>79</v>
      </c>
      <c r="M47" s="51"/>
    </row>
    <row r="48" spans="1:14" ht="15.75" x14ac:dyDescent="0.25">
      <c r="A48" s="12"/>
      <c r="B48" s="52" t="s">
        <v>80</v>
      </c>
      <c r="C48" s="12"/>
      <c r="D48" s="52"/>
      <c r="E48" s="52"/>
      <c r="F48" s="12"/>
      <c r="I48" s="52"/>
      <c r="L48" s="52" t="s">
        <v>81</v>
      </c>
      <c r="M48" s="52"/>
    </row>
    <row r="49" spans="1:13" ht="21" customHeight="1" x14ac:dyDescent="0.2">
      <c r="A49" s="12"/>
      <c r="B49" s="53" t="s">
        <v>82</v>
      </c>
      <c r="C49" s="12"/>
      <c r="D49" s="53"/>
      <c r="E49" s="53"/>
      <c r="F49" s="12"/>
      <c r="I49" s="53"/>
      <c r="L49" s="53" t="s">
        <v>82</v>
      </c>
      <c r="M49" s="53"/>
    </row>
    <row r="50" spans="1:13" x14ac:dyDescent="0.2">
      <c r="A50" s="12"/>
      <c r="B50" s="12"/>
      <c r="C50" s="12"/>
      <c r="D50" s="12"/>
      <c r="E50" s="12"/>
      <c r="F50" s="12"/>
      <c r="G50" s="12"/>
    </row>
    <row r="51" spans="1:13" x14ac:dyDescent="0.2">
      <c r="A51" s="12"/>
      <c r="B51" s="12"/>
      <c r="C51" s="12"/>
      <c r="D51" s="12"/>
      <c r="E51" s="12"/>
      <c r="F51" s="12"/>
      <c r="G51" s="12"/>
    </row>
  </sheetData>
  <mergeCells count="4">
    <mergeCell ref="B2:M2"/>
    <mergeCell ref="B3:M3"/>
    <mergeCell ref="B4:M4"/>
    <mergeCell ref="B5:M5"/>
  </mergeCells>
  <pageMargins left="0.23622047244094491" right="0.23622047244094491" top="0.35433070866141736" bottom="0.35433070866141736" header="0.31496062992125984" footer="0.31496062992125984"/>
  <pageSetup scale="85" orientation="landscape" verticalDpi="0" r:id="rId1"/>
  <headerFooter differentFirst="1">
    <oddFooter>&amp;CPreparado por : Ana Ma. De Los Santos R.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De los Santos</dc:creator>
  <cp:lastModifiedBy>Ana Maria De los Santos</cp:lastModifiedBy>
  <dcterms:created xsi:type="dcterms:W3CDTF">2025-08-11T15:00:27Z</dcterms:created>
  <dcterms:modified xsi:type="dcterms:W3CDTF">2025-08-11T15:03:56Z</dcterms:modified>
</cp:coreProperties>
</file>