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.delacruz\Desktop\"/>
    </mc:Choice>
  </mc:AlternateContent>
  <xr:revisionPtr revIDLastSave="0" documentId="8_{A91A57C7-06D2-4A44-8FEA-0407E0DECA47}" xr6:coauthVersionLast="47" xr6:coauthVersionMax="47" xr10:uidLastSave="{00000000-0000-0000-0000-000000000000}"/>
  <bookViews>
    <workbookView xWindow="-120" yWindow="-120" windowWidth="29040" windowHeight="15840" activeTab="2" xr2:uid="{524B2EAA-1017-4A54-8685-9727D644DB99}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3" l="1"/>
  <c r="D44" i="3"/>
  <c r="F11" i="3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9" i="2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D51" i="1"/>
  <c r="D48" i="1"/>
  <c r="D47" i="1"/>
  <c r="D35" i="1"/>
  <c r="D26" i="1"/>
  <c r="E15" i="1"/>
  <c r="E68" i="1" s="1"/>
  <c r="D14" i="1"/>
  <c r="D68" i="1" s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</calcChain>
</file>

<file path=xl/sharedStrings.xml><?xml version="1.0" encoding="utf-8"?>
<sst xmlns="http://schemas.openxmlformats.org/spreadsheetml/2006/main" count="110" uniqueCount="72">
  <si>
    <t xml:space="preserve">  Operadora Metropolitana de Servicios de Autobuses</t>
  </si>
  <si>
    <t xml:space="preserve">                                        COLECTORA SANTO DOMINGO</t>
  </si>
  <si>
    <t>Del 01 al 31 de Marzo  2026</t>
  </si>
  <si>
    <t>Cuenta Bancaria No 010 - 252250 - 2</t>
  </si>
  <si>
    <t>BALANCE INICIAL</t>
  </si>
  <si>
    <t>FECHA</t>
  </si>
  <si>
    <t>No. LIB</t>
  </si>
  <si>
    <t>DESCRIPCION</t>
  </si>
  <si>
    <t>DEBITO</t>
  </si>
  <si>
    <t>CREDITO</t>
  </si>
  <si>
    <t>BALANCE</t>
  </si>
  <si>
    <t>LIB-302</t>
  </si>
  <si>
    <t>PAGO FACTURA B1500002, POR VARIAS NOTARIZACIONES DE ENMIENDAS.</t>
  </si>
  <si>
    <t>LIB-334</t>
  </si>
  <si>
    <t xml:space="preserve">PAGO DIFERENCIA DE LA TSS POR SUELDOS RETROACTIVO AL PERSONAL   </t>
  </si>
  <si>
    <t>LIB-347</t>
  </si>
  <si>
    <t>DERECHO ADQUIRIDO PARIENTES EMPLEADO FALLECIDO R.P FEB.2026</t>
  </si>
  <si>
    <t>LIB-354</t>
  </si>
  <si>
    <t>PAGO NCF E-4500138 POR COBERTURA DE SEGURO  DE VIDA</t>
  </si>
  <si>
    <t>LIB-356</t>
  </si>
  <si>
    <t>PAGO VIATICOS FUERA DEL PAIS A FUNCIONARIO MARZO 2026</t>
  </si>
  <si>
    <t>LIB-371</t>
  </si>
  <si>
    <t>PAGO DE NCF E-4500232 POR ADQ.DE SILLAS SEMI EJECUTIVAS</t>
  </si>
  <si>
    <t>LIB-378</t>
  </si>
  <si>
    <t>PAGO DE NCF E 45000164, POR ADQUISICION DE MATERIALES DE LIMPIEZA.</t>
  </si>
  <si>
    <t>LIB-382</t>
  </si>
  <si>
    <t>PAGO DE NCF E 45000164, POR ADQUISICION DE TRES INVERSORES.</t>
  </si>
  <si>
    <t>LIB-396</t>
  </si>
  <si>
    <t>PAGO DE DOS FACTURAS POR EL ALQ. DE REPETIDORAS DE FRECUENCIA UHF.</t>
  </si>
  <si>
    <t>LIB-397</t>
  </si>
  <si>
    <t>PAGO DE NCF E 4500048, POR ADQUISICION DE MATERIALES DE LIMPIEZA.</t>
  </si>
  <si>
    <t>LIB-398</t>
  </si>
  <si>
    <t>PAGO NCF E-4500136 POR COBERTURA DE SEGURO  DE VIDA</t>
  </si>
  <si>
    <t>LIB-414</t>
  </si>
  <si>
    <t>PAGO NCF E-45005421 POR COBERTURA PLANES DE SEGURO  DE SALUD</t>
  </si>
  <si>
    <t>LIB-462</t>
  </si>
  <si>
    <t>PAGO NCF E-45007529 POR PLANES COMPLEMENTARIOS DE SEGUROS DE SALUD</t>
  </si>
  <si>
    <t>LIB-464</t>
  </si>
  <si>
    <t>PAGO FACTURA B-15000161 POR VARIAS NOTARIZACIONES DE CONTRATOS</t>
  </si>
  <si>
    <t>LIB-465</t>
  </si>
  <si>
    <t>PAGO FACTURA B-15000216 POR VARIAS NOTARIZACIONES DE CONTRATOS</t>
  </si>
  <si>
    <t>LIB-472</t>
  </si>
  <si>
    <t>PAGO FACTURA B-1500001 POR ADQUISICION DE TONER</t>
  </si>
  <si>
    <t>LIB-503</t>
  </si>
  <si>
    <t xml:space="preserve">PAGOS DE DOS FACTURAS POR ALQUILER DE EQUIPOS DE OZONO </t>
  </si>
  <si>
    <t>LIB-504</t>
  </si>
  <si>
    <t>PAGO NCF B15000575, POR ADQUIS. DE 250 POLO SHIRT CON LOGO DE OMSA</t>
  </si>
  <si>
    <t>LIB-524</t>
  </si>
  <si>
    <t>PAGO VIATICOS DENTRO PAIS COLABORADORES DIC.2025- FEB 2026</t>
  </si>
  <si>
    <t>LIB-560</t>
  </si>
  <si>
    <t>SALARIO NAVIDAD A PERSONAL DESVINCULADO . MARZO 2026</t>
  </si>
  <si>
    <t>LIB-563</t>
  </si>
  <si>
    <t>SALARIO NAVIDAD A PERSONAL DESVINCULADO . FEBRERO 2026</t>
  </si>
  <si>
    <t>REINTEGRO LIB-149</t>
  </si>
  <si>
    <t>NOTA DE CREDITO</t>
  </si>
  <si>
    <t>NOTA DE DEBITO</t>
  </si>
  <si>
    <t xml:space="preserve">    Lic.Geanilda de la Cruz</t>
  </si>
  <si>
    <t>Lic. Emilio Made</t>
  </si>
  <si>
    <t>Lic. Zallita Ivonne Mejia</t>
  </si>
  <si>
    <t xml:space="preserve">    Preparado Por </t>
  </si>
  <si>
    <t xml:space="preserve">   Aprobado por</t>
  </si>
  <si>
    <t xml:space="preserve">                         Aprobado por</t>
  </si>
  <si>
    <t xml:space="preserve"> Contador </t>
  </si>
  <si>
    <t xml:space="preserve">    Asesor Financiero </t>
  </si>
  <si>
    <t xml:space="preserve">                       Directora Financiera</t>
  </si>
  <si>
    <t xml:space="preserve">                                FIMOVIT SANTO DOMINGO</t>
  </si>
  <si>
    <t>Del 01 al 31 de Marzo 2026</t>
  </si>
  <si>
    <t>Cuenta Bancaria No 960 - 222953- 5</t>
  </si>
  <si>
    <t>DP/CK/ED/TR</t>
  </si>
  <si>
    <t xml:space="preserve">                        FIMOVIT SANTIAGO</t>
  </si>
  <si>
    <t>Del 01 al 31 de MARZO  2026</t>
  </si>
  <si>
    <t>Cuenta Bancaria No 960 - 824910- 5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</si>
</sst>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oso"/>
    </font>
    <font>
      <sz val="11"/>
      <name val="Arioso"/>
    </font>
    <font>
      <b/>
      <i/>
      <sz val="14"/>
      <name val="Garamond"/>
      <family val="1"/>
    </font>
    <font>
      <b/>
      <i/>
      <sz val="12"/>
      <name val="Garamond"/>
      <family val="1"/>
    </font>
    <font>
      <b/>
      <i/>
      <sz val="10"/>
      <name val="Garamond"/>
      <family val="1"/>
    </font>
    <font>
      <b/>
      <i/>
      <sz val="13"/>
      <color theme="1"/>
      <name val="Garamond"/>
      <family val="1"/>
    </font>
    <font>
      <b/>
      <i/>
      <sz val="10"/>
      <color theme="1"/>
      <name val="Garamond"/>
      <family val="1"/>
    </font>
    <font>
      <i/>
      <sz val="12"/>
      <color theme="1"/>
      <name val="Garamond"/>
      <family val="1"/>
    </font>
    <font>
      <b/>
      <i/>
      <sz val="12"/>
      <color theme="1"/>
      <name val="Garamond"/>
      <family val="1"/>
    </font>
    <font>
      <sz val="10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0"/>
      <color theme="1"/>
      <name val="Garamond"/>
      <family val="1"/>
    </font>
    <font>
      <sz val="9"/>
      <color theme="1"/>
      <name val="Calibri"/>
      <family val="2"/>
    </font>
    <font>
      <sz val="11"/>
      <color theme="1"/>
      <name val="Garamond"/>
      <family val="1"/>
    </font>
    <font>
      <b/>
      <sz val="9"/>
      <color theme="1"/>
      <name val="Garamond"/>
      <family val="1"/>
    </font>
    <font>
      <sz val="9"/>
      <color theme="1"/>
      <name val="Aptos Narrow"/>
      <family val="2"/>
      <scheme val="minor"/>
    </font>
    <font>
      <b/>
      <sz val="9"/>
      <color theme="2" tint="-0.89999084444715716"/>
      <name val="Garamond"/>
      <family val="1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8"/>
      <color theme="1"/>
      <name val="Aptos Narrow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i/>
      <sz val="11"/>
      <name val="Garamond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color theme="1"/>
      <name val="Garamond"/>
      <family val="1"/>
    </font>
    <font>
      <b/>
      <sz val="9"/>
      <name val="Garamond"/>
      <family val="1"/>
    </font>
    <font>
      <b/>
      <sz val="9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0"/>
      <color theme="1"/>
      <name val="Calibri"/>
      <family val="2"/>
    </font>
    <font>
      <sz val="10"/>
      <name val="Garamond"/>
      <family val="1"/>
    </font>
    <font>
      <i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i/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11"/>
      <color theme="1"/>
      <name val="Calibri"/>
      <family val="2"/>
    </font>
    <font>
      <sz val="1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7" fillId="0" borderId="0"/>
  </cellStyleXfs>
  <cellXfs count="13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4" fillId="0" borderId="0" xfId="1" applyFont="1"/>
    <xf numFmtId="43" fontId="4" fillId="0" borderId="0" xfId="1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6" fillId="0" borderId="0" xfId="1" applyFont="1" applyAlignment="1">
      <alignment horizontal="left"/>
    </xf>
    <xf numFmtId="43" fontId="6" fillId="0" borderId="0" xfId="1" applyFont="1" applyFill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center"/>
    </xf>
    <xf numFmtId="43" fontId="10" fillId="2" borderId="5" xfId="1" applyFont="1" applyFill="1" applyBorder="1"/>
    <xf numFmtId="43" fontId="11" fillId="2" borderId="6" xfId="1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left"/>
    </xf>
    <xf numFmtId="0" fontId="11" fillId="2" borderId="8" xfId="0" applyFont="1" applyFill="1" applyBorder="1" applyAlignment="1">
      <alignment horizontal="center"/>
    </xf>
    <xf numFmtId="43" fontId="11" fillId="2" borderId="8" xfId="1" applyFont="1" applyFill="1" applyBorder="1" applyAlignment="1">
      <alignment horizontal="center"/>
    </xf>
    <xf numFmtId="43" fontId="11" fillId="2" borderId="9" xfId="1" applyFont="1" applyFill="1" applyBorder="1" applyAlignment="1">
      <alignment horizontal="center"/>
    </xf>
    <xf numFmtId="14" fontId="12" fillId="0" borderId="7" xfId="0" applyNumberFormat="1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43" fontId="12" fillId="0" borderId="8" xfId="1" applyFont="1" applyFill="1" applyBorder="1"/>
    <xf numFmtId="43" fontId="15" fillId="0" borderId="8" xfId="1" applyFont="1" applyFill="1" applyBorder="1"/>
    <xf numFmtId="14" fontId="16" fillId="0" borderId="7" xfId="0" applyNumberFormat="1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0" fontId="18" fillId="0" borderId="8" xfId="0" applyFont="1" applyBorder="1" applyAlignment="1">
      <alignment horizontal="center"/>
    </xf>
    <xf numFmtId="43" fontId="19" fillId="0" borderId="0" xfId="1" applyFont="1"/>
    <xf numFmtId="43" fontId="18" fillId="0" borderId="8" xfId="1" applyFont="1" applyFill="1" applyBorder="1"/>
    <xf numFmtId="43" fontId="20" fillId="0" borderId="8" xfId="1" applyFont="1" applyFill="1" applyBorder="1"/>
    <xf numFmtId="0" fontId="21" fillId="0" borderId="8" xfId="0" applyFont="1" applyBorder="1" applyAlignment="1">
      <alignment horizontal="left"/>
    </xf>
    <xf numFmtId="0" fontId="16" fillId="0" borderId="8" xfId="0" applyFont="1" applyBorder="1" applyAlignment="1">
      <alignment horizontal="center"/>
    </xf>
    <xf numFmtId="43" fontId="19" fillId="0" borderId="0" xfId="0" applyNumberFormat="1" applyFont="1"/>
    <xf numFmtId="43" fontId="16" fillId="0" borderId="8" xfId="1" applyFont="1" applyFill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43" fontId="19" fillId="0" borderId="8" xfId="1" applyFont="1" applyFill="1" applyBorder="1" applyAlignment="1">
      <alignment horizontal="left"/>
    </xf>
    <xf numFmtId="43" fontId="19" fillId="0" borderId="8" xfId="1" applyFont="1" applyFill="1" applyBorder="1"/>
    <xf numFmtId="0" fontId="16" fillId="0" borderId="8" xfId="0" applyFont="1" applyBorder="1" applyAlignment="1">
      <alignment horizontal="left"/>
    </xf>
    <xf numFmtId="43" fontId="19" fillId="0" borderId="8" xfId="1" applyFont="1" applyBorder="1"/>
    <xf numFmtId="43" fontId="19" fillId="0" borderId="8" xfId="1" applyFont="1" applyFill="1" applyBorder="1" applyAlignment="1"/>
    <xf numFmtId="43" fontId="19" fillId="0" borderId="8" xfId="1" applyFont="1" applyFill="1" applyBorder="1" applyAlignment="1">
      <alignment horizontal="center"/>
    </xf>
    <xf numFmtId="0" fontId="22" fillId="0" borderId="8" xfId="0" applyFont="1" applyBorder="1" applyAlignment="1">
      <alignment horizontal="center" vertical="top"/>
    </xf>
    <xf numFmtId="0" fontId="19" fillId="0" borderId="8" xfId="0" applyFont="1" applyBorder="1"/>
    <xf numFmtId="0" fontId="19" fillId="0" borderId="8" xfId="0" applyFont="1" applyBorder="1" applyAlignment="1">
      <alignment horizontal="center"/>
    </xf>
    <xf numFmtId="0" fontId="19" fillId="0" borderId="0" xfId="0" applyFont="1"/>
    <xf numFmtId="0" fontId="16" fillId="0" borderId="8" xfId="0" applyFont="1" applyBorder="1"/>
    <xf numFmtId="43" fontId="19" fillId="0" borderId="8" xfId="1" applyFont="1" applyBorder="1" applyAlignment="1">
      <alignment horizontal="center"/>
    </xf>
    <xf numFmtId="43" fontId="19" fillId="0" borderId="8" xfId="1" applyFont="1" applyBorder="1" applyAlignment="1">
      <alignment vertical="center"/>
    </xf>
    <xf numFmtId="0" fontId="19" fillId="0" borderId="10" xfId="0" applyFont="1" applyBorder="1" applyAlignment="1">
      <alignment horizontal="center"/>
    </xf>
    <xf numFmtId="43" fontId="19" fillId="0" borderId="0" xfId="1" applyFont="1" applyFill="1" applyBorder="1" applyAlignme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3" borderId="11" xfId="0" applyFont="1" applyFill="1" applyBorder="1" applyAlignment="1">
      <alignment horizontal="center"/>
    </xf>
    <xf numFmtId="0" fontId="25" fillId="3" borderId="12" xfId="0" applyFont="1" applyFill="1" applyBorder="1" applyAlignment="1">
      <alignment horizontal="left"/>
    </xf>
    <xf numFmtId="0" fontId="25" fillId="3" borderId="12" xfId="0" applyFont="1" applyFill="1" applyBorder="1" applyAlignment="1">
      <alignment horizontal="center"/>
    </xf>
    <xf numFmtId="43" fontId="25" fillId="3" borderId="12" xfId="1" applyFont="1" applyFill="1" applyBorder="1" applyAlignment="1">
      <alignment vertical="center"/>
    </xf>
    <xf numFmtId="43" fontId="25" fillId="3" borderId="13" xfId="1" applyFont="1" applyFill="1" applyBorder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43" fontId="25" fillId="0" borderId="0" xfId="1" applyFont="1" applyFill="1" applyBorder="1" applyAlignment="1">
      <alignment vertical="center"/>
    </xf>
    <xf numFmtId="43" fontId="25" fillId="0" borderId="0" xfId="1" applyFont="1" applyFill="1" applyBorder="1"/>
    <xf numFmtId="0" fontId="26" fillId="0" borderId="0" xfId="0" applyFont="1" applyAlignment="1">
      <alignment horizontal="center"/>
    </xf>
    <xf numFmtId="0" fontId="28" fillId="0" borderId="0" xfId="2" applyFont="1" applyAlignment="1" applyProtection="1">
      <alignment horizontal="center"/>
      <protection locked="0"/>
    </xf>
    <xf numFmtId="14" fontId="29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43" fontId="29" fillId="0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vertical="center"/>
    </xf>
    <xf numFmtId="43" fontId="10" fillId="2" borderId="8" xfId="1" applyFont="1" applyFill="1" applyBorder="1"/>
    <xf numFmtId="43" fontId="29" fillId="2" borderId="14" xfId="1" applyFont="1" applyFill="1" applyBorder="1" applyAlignment="1">
      <alignment horizontal="center"/>
    </xf>
    <xf numFmtId="43" fontId="29" fillId="2" borderId="15" xfId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4" fontId="17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14" fontId="16" fillId="0" borderId="8" xfId="0" applyNumberFormat="1" applyFont="1" applyBorder="1" applyAlignment="1">
      <alignment horizontal="center"/>
    </xf>
    <xf numFmtId="43" fontId="30" fillId="0" borderId="8" xfId="1" applyFont="1" applyFill="1" applyBorder="1"/>
    <xf numFmtId="43" fontId="31" fillId="0" borderId="8" xfId="1" applyFont="1" applyFill="1" applyBorder="1"/>
    <xf numFmtId="43" fontId="16" fillId="0" borderId="8" xfId="1" applyFont="1" applyFill="1" applyBorder="1"/>
    <xf numFmtId="0" fontId="31" fillId="0" borderId="8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/>
    </xf>
    <xf numFmtId="14" fontId="32" fillId="2" borderId="8" xfId="0" applyNumberFormat="1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/>
    </xf>
    <xf numFmtId="43" fontId="34" fillId="2" borderId="8" xfId="1" applyFont="1" applyFill="1" applyBorder="1" applyAlignment="1">
      <alignment vertical="center"/>
    </xf>
    <xf numFmtId="43" fontId="35" fillId="0" borderId="8" xfId="1" applyFont="1" applyFill="1" applyBorder="1"/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43" fontId="37" fillId="0" borderId="0" xfId="1" applyFont="1" applyFill="1" applyBorder="1"/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3" fontId="26" fillId="0" borderId="0" xfId="1" applyFont="1" applyFill="1" applyAlignment="1">
      <alignment horizontal="left"/>
    </xf>
    <xf numFmtId="0" fontId="26" fillId="0" borderId="0" xfId="0" applyFont="1" applyAlignment="1">
      <alignment horizontal="left"/>
    </xf>
    <xf numFmtId="0" fontId="29" fillId="2" borderId="8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/>
    </xf>
    <xf numFmtId="0" fontId="29" fillId="2" borderId="8" xfId="0" applyFont="1" applyFill="1" applyBorder="1" applyAlignment="1">
      <alignment horizontal="center" vertical="center"/>
    </xf>
    <xf numFmtId="43" fontId="38" fillId="2" borderId="8" xfId="1" applyFont="1" applyFill="1" applyBorder="1"/>
    <xf numFmtId="43" fontId="29" fillId="2" borderId="8" xfId="1" applyFont="1" applyFill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39" fillId="0" borderId="8" xfId="0" applyFont="1" applyBorder="1" applyAlignment="1">
      <alignment horizontal="center" vertical="center"/>
    </xf>
    <xf numFmtId="43" fontId="17" fillId="0" borderId="8" xfId="1" applyFont="1" applyFill="1" applyBorder="1"/>
    <xf numFmtId="43" fontId="39" fillId="0" borderId="8" xfId="1" applyFont="1" applyFill="1" applyBorder="1"/>
    <xf numFmtId="43" fontId="2" fillId="0" borderId="8" xfId="1" applyFont="1" applyBorder="1"/>
    <xf numFmtId="0" fontId="32" fillId="0" borderId="8" xfId="0" applyFont="1" applyBorder="1" applyAlignment="1">
      <alignment horizontal="center"/>
    </xf>
    <xf numFmtId="0" fontId="32" fillId="0" borderId="8" xfId="0" applyFont="1" applyBorder="1" applyAlignment="1">
      <alignment horizontal="center" vertical="center"/>
    </xf>
    <xf numFmtId="43" fontId="0" fillId="0" borderId="8" xfId="1" applyFont="1" applyFill="1" applyBorder="1"/>
    <xf numFmtId="43" fontId="0" fillId="0" borderId="8" xfId="1" applyFont="1" applyFill="1" applyBorder="1" applyAlignment="1">
      <alignment horizontal="center"/>
    </xf>
    <xf numFmtId="43" fontId="0" fillId="0" borderId="0" xfId="1" applyFont="1" applyFill="1"/>
    <xf numFmtId="43" fontId="40" fillId="0" borderId="8" xfId="1" applyFont="1" applyFill="1" applyBorder="1"/>
    <xf numFmtId="0" fontId="0" fillId="0" borderId="8" xfId="0" applyBorder="1" applyAlignment="1">
      <alignment horizontal="center"/>
    </xf>
    <xf numFmtId="43" fontId="33" fillId="2" borderId="8" xfId="1" applyFont="1" applyFill="1" applyBorder="1" applyAlignment="1">
      <alignment vertical="center"/>
    </xf>
    <xf numFmtId="43" fontId="41" fillId="0" borderId="8" xfId="1" applyFont="1" applyFill="1" applyBorder="1"/>
    <xf numFmtId="14" fontId="32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43" fontId="33" fillId="0" borderId="0" xfId="1" applyFont="1" applyFill="1" applyBorder="1" applyAlignment="1">
      <alignment vertical="center"/>
    </xf>
    <xf numFmtId="43" fontId="41" fillId="0" borderId="0" xfId="1" applyFont="1" applyFill="1" applyBorder="1"/>
  </cellXfs>
  <cellStyles count="3">
    <cellStyle name="Millares" xfId="1" builtinId="3"/>
    <cellStyle name="Normal" xfId="0" builtinId="0"/>
    <cellStyle name="Normal 2" xfId="2" xr:uid="{EBF96A5D-0577-4CA1-A71F-C1DDA06D92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180975</xdr:rowOff>
    </xdr:from>
    <xdr:to>
      <xdr:col>2</xdr:col>
      <xdr:colOff>3686175</xdr:colOff>
      <xdr:row>3</xdr:row>
      <xdr:rowOff>114300</xdr:rowOff>
    </xdr:to>
    <xdr:pic>
      <xdr:nvPicPr>
        <xdr:cNvPr id="3" name="Imagen 2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32AB63F0-801C-4DB5-8515-733925E7076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524125" y="180975"/>
          <a:ext cx="2495550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0</xdr:row>
      <xdr:rowOff>0</xdr:rowOff>
    </xdr:from>
    <xdr:to>
      <xdr:col>3</xdr:col>
      <xdr:colOff>438149</xdr:colOff>
      <xdr:row>3</xdr:row>
      <xdr:rowOff>47625</xdr:rowOff>
    </xdr:to>
    <xdr:pic>
      <xdr:nvPicPr>
        <xdr:cNvPr id="2" name="Imagen 1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B9E10819-5571-4229-9E97-4633C0AE08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133600" y="0"/>
          <a:ext cx="1733549" cy="619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1647821</xdr:colOff>
      <xdr:row>0</xdr:row>
      <xdr:rowOff>19050</xdr:rowOff>
    </xdr:from>
    <xdr:to>
      <xdr:col>2</xdr:col>
      <xdr:colOff>1847842</xdr:colOff>
      <xdr:row>0</xdr:row>
      <xdr:rowOff>21717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494DF215-5180-4403-B80D-F8FCA7616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57596" y="1905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904871</xdr:colOff>
      <xdr:row>0</xdr:row>
      <xdr:rowOff>66675</xdr:rowOff>
    </xdr:from>
    <xdr:to>
      <xdr:col>2</xdr:col>
      <xdr:colOff>1104892</xdr:colOff>
      <xdr:row>0</xdr:row>
      <xdr:rowOff>69342</xdr:rowOff>
    </xdr:to>
    <xdr:pic>
      <xdr:nvPicPr>
        <xdr:cNvPr id="3" name="Picture 32">
          <a:extLst>
            <a:ext uri="{FF2B5EF4-FFF2-40B4-BE49-F238E27FC236}">
              <a16:creationId xmlns:a16="http://schemas.microsoft.com/office/drawing/2014/main" id="{B9A89163-CF17-48F2-971C-7F41D9003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914646" y="666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723900</xdr:colOff>
      <xdr:row>0</xdr:row>
      <xdr:rowOff>38100</xdr:rowOff>
    </xdr:from>
    <xdr:to>
      <xdr:col>3</xdr:col>
      <xdr:colOff>352424</xdr:colOff>
      <xdr:row>3</xdr:row>
      <xdr:rowOff>171450</xdr:rowOff>
    </xdr:to>
    <xdr:pic>
      <xdr:nvPicPr>
        <xdr:cNvPr id="4" name="Imagen 3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50522F75-FFD1-447E-B49A-ECDCF27A7094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733675" y="38100"/>
          <a:ext cx="1752599" cy="704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.delacruz\Desktop\EGRESOS%20E%20INGRESOS%202026.xlsx" TargetMode="External"/><Relationship Id="rId1" Type="http://schemas.openxmlformats.org/officeDocument/2006/relationships/externalLinkPath" Target="EGRESOS%20E%20INGRES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ECTORA ENE. 2026"/>
      <sheetName val="FIMOVIT ENE.2026"/>
      <sheetName val="SANTIAGO ENE.2026"/>
      <sheetName val="COLECTORA FEB.2026"/>
      <sheetName val="FIMOVIT FEB.2026"/>
      <sheetName val="SANTIAGO FEB.2026"/>
      <sheetName val="COLECTORA MARZ.2026"/>
      <sheetName val="FIMOVIT MARZ.2026"/>
      <sheetName val="SANTIAGO MARZ.2026"/>
    </sheetNames>
    <sheetDataSet>
      <sheetData sheetId="0"/>
      <sheetData sheetId="1"/>
      <sheetData sheetId="2"/>
      <sheetData sheetId="3">
        <row r="62">
          <cell r="F62">
            <v>84248841.705000043</v>
          </cell>
        </row>
      </sheetData>
      <sheetData sheetId="4">
        <row r="40">
          <cell r="F40">
            <v>37070480.810000002</v>
          </cell>
        </row>
      </sheetData>
      <sheetData sheetId="5">
        <row r="40">
          <cell r="F40">
            <v>5367761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7FAD5-898B-4B70-A02D-947162946184}">
  <dimension ref="A1:F76"/>
  <sheetViews>
    <sheetView topLeftCell="A60" workbookViewId="0">
      <selection activeCell="J25" sqref="J25"/>
    </sheetView>
  </sheetViews>
  <sheetFormatPr baseColWidth="10" defaultRowHeight="15"/>
  <cols>
    <col min="3" max="3" width="55.5703125" customWidth="1"/>
    <col min="4" max="4" width="14.42578125" customWidth="1"/>
    <col min="6" max="6" width="11.85546875" customWidth="1"/>
  </cols>
  <sheetData>
    <row r="1" spans="1:6">
      <c r="A1" s="1"/>
      <c r="B1" s="2"/>
      <c r="C1" s="3"/>
      <c r="D1" s="4"/>
      <c r="E1" s="5"/>
      <c r="F1" s="6"/>
    </row>
    <row r="2" spans="1:6">
      <c r="A2" s="1"/>
      <c r="B2" s="2"/>
      <c r="C2" s="3"/>
      <c r="D2" s="4"/>
      <c r="E2" s="5"/>
      <c r="F2" s="6"/>
    </row>
    <row r="3" spans="1:6" ht="18.75">
      <c r="A3" s="7"/>
      <c r="B3" s="7"/>
      <c r="C3" s="7"/>
      <c r="D3" s="7"/>
      <c r="E3" s="7"/>
      <c r="F3" s="7"/>
    </row>
    <row r="4" spans="1:6" ht="15.75">
      <c r="A4" s="8" t="s">
        <v>0</v>
      </c>
      <c r="B4" s="8"/>
      <c r="C4" s="8"/>
      <c r="D4" s="8"/>
      <c r="E4" s="8"/>
      <c r="F4" s="8"/>
    </row>
    <row r="5" spans="1:6" ht="15.75">
      <c r="A5" s="9"/>
      <c r="B5" s="10"/>
      <c r="C5" s="9" t="s">
        <v>1</v>
      </c>
      <c r="D5" s="9"/>
      <c r="E5" s="9"/>
      <c r="F5" s="9"/>
    </row>
    <row r="6" spans="1:6" ht="15.75">
      <c r="A6" s="8" t="s">
        <v>2</v>
      </c>
      <c r="B6" s="8"/>
      <c r="C6" s="8"/>
      <c r="D6" s="8"/>
      <c r="E6" s="8"/>
      <c r="F6" s="8"/>
    </row>
    <row r="7" spans="1:6" ht="15.75">
      <c r="A7" s="9"/>
      <c r="B7" s="9"/>
      <c r="C7" s="9"/>
      <c r="D7" s="9"/>
      <c r="E7" s="9"/>
      <c r="F7" s="9"/>
    </row>
    <row r="8" spans="1:6" ht="16.5" thickBot="1">
      <c r="A8" s="11"/>
      <c r="B8" s="10"/>
      <c r="C8" s="12"/>
      <c r="D8" s="13"/>
      <c r="E8" s="14"/>
      <c r="F8" s="10"/>
    </row>
    <row r="9" spans="1:6" ht="17.25" thickBot="1">
      <c r="A9" s="15" t="s">
        <v>3</v>
      </c>
      <c r="B9" s="16"/>
      <c r="C9" s="16"/>
      <c r="D9" s="16"/>
      <c r="E9" s="16"/>
      <c r="F9" s="17"/>
    </row>
    <row r="10" spans="1:6" ht="15.75">
      <c r="A10" s="18"/>
      <c r="B10" s="19"/>
      <c r="C10" s="20"/>
      <c r="D10" s="21"/>
      <c r="E10" s="22" t="s">
        <v>4</v>
      </c>
      <c r="F10" s="22"/>
    </row>
    <row r="11" spans="1:6" ht="15.75">
      <c r="A11" s="23" t="s">
        <v>5</v>
      </c>
      <c r="B11" s="24" t="s">
        <v>6</v>
      </c>
      <c r="C11" s="25" t="s">
        <v>7</v>
      </c>
      <c r="D11" s="26" t="s">
        <v>8</v>
      </c>
      <c r="E11" s="26" t="s">
        <v>9</v>
      </c>
      <c r="F11" s="27" t="s">
        <v>10</v>
      </c>
    </row>
    <row r="12" spans="1:6" ht="15.75">
      <c r="A12" s="28"/>
      <c r="B12" s="29"/>
      <c r="C12" s="30" t="s">
        <v>4</v>
      </c>
      <c r="D12" s="31"/>
      <c r="E12" s="32"/>
      <c r="F12" s="32">
        <f>+'[1]COLECTORA FEB.2026'!F62</f>
        <v>84248841.705000043</v>
      </c>
    </row>
    <row r="13" spans="1:6">
      <c r="A13" s="33">
        <v>46082</v>
      </c>
      <c r="B13" s="34"/>
      <c r="C13" s="35"/>
      <c r="D13" s="36">
        <v>109855</v>
      </c>
      <c r="E13" s="37"/>
      <c r="F13" s="38">
        <f>+F12+D13-E13</f>
        <v>84358696.705000043</v>
      </c>
    </row>
    <row r="14" spans="1:6">
      <c r="A14" s="33">
        <v>46083</v>
      </c>
      <c r="B14" s="39"/>
      <c r="C14" s="40"/>
      <c r="D14" s="41">
        <f>+K43-L43</f>
        <v>0</v>
      </c>
      <c r="E14" s="42"/>
      <c r="F14" s="38">
        <f t="shared" ref="F14:F67" si="0">+F13+D14-E14</f>
        <v>84358696.705000043</v>
      </c>
    </row>
    <row r="15" spans="1:6">
      <c r="A15" s="33">
        <v>46083</v>
      </c>
      <c r="B15" s="43" t="s">
        <v>11</v>
      </c>
      <c r="C15" s="44" t="s">
        <v>12</v>
      </c>
      <c r="D15" s="41"/>
      <c r="E15" s="42">
        <f>+L14</f>
        <v>0</v>
      </c>
      <c r="F15" s="38">
        <f t="shared" si="0"/>
        <v>84358696.705000043</v>
      </c>
    </row>
    <row r="16" spans="1:6">
      <c r="A16" s="33">
        <v>46084</v>
      </c>
      <c r="B16" s="45"/>
      <c r="C16" s="40"/>
      <c r="D16" s="36">
        <v>328860</v>
      </c>
      <c r="E16" s="46"/>
      <c r="F16" s="38">
        <f t="shared" si="0"/>
        <v>84687556.705000043</v>
      </c>
    </row>
    <row r="17" spans="1:6">
      <c r="A17" s="33">
        <v>46085</v>
      </c>
      <c r="B17" s="47"/>
      <c r="C17" s="44"/>
      <c r="D17" s="36">
        <v>304010</v>
      </c>
      <c r="E17" s="42"/>
      <c r="F17" s="38">
        <f t="shared" si="0"/>
        <v>84991566.705000043</v>
      </c>
    </row>
    <row r="18" spans="1:6">
      <c r="A18" s="33">
        <v>46085</v>
      </c>
      <c r="B18" s="43" t="s">
        <v>13</v>
      </c>
      <c r="C18" s="44" t="s">
        <v>14</v>
      </c>
      <c r="D18" s="48"/>
      <c r="E18" s="42">
        <v>6512.36</v>
      </c>
      <c r="F18" s="38">
        <f t="shared" si="0"/>
        <v>84985054.345000044</v>
      </c>
    </row>
    <row r="19" spans="1:6">
      <c r="A19" s="33">
        <v>46086</v>
      </c>
      <c r="B19" s="49"/>
      <c r="C19" s="44"/>
      <c r="D19" s="36">
        <v>283615</v>
      </c>
      <c r="E19" s="46"/>
      <c r="F19" s="38">
        <f t="shared" si="0"/>
        <v>85268669.345000044</v>
      </c>
    </row>
    <row r="20" spans="1:6">
      <c r="A20" s="33">
        <v>46086</v>
      </c>
      <c r="B20" s="33" t="s">
        <v>15</v>
      </c>
      <c r="C20" s="44" t="s">
        <v>16</v>
      </c>
      <c r="D20" s="48"/>
      <c r="E20" s="50">
        <v>17303.900000000001</v>
      </c>
      <c r="F20" s="38">
        <f t="shared" si="0"/>
        <v>85251365.445000038</v>
      </c>
    </row>
    <row r="21" spans="1:6">
      <c r="A21" s="33">
        <v>46086</v>
      </c>
      <c r="B21" s="50" t="s">
        <v>17</v>
      </c>
      <c r="C21" s="51" t="s">
        <v>18</v>
      </c>
      <c r="D21" s="48"/>
      <c r="E21" s="49">
        <v>733800</v>
      </c>
      <c r="F21" s="38">
        <f t="shared" si="0"/>
        <v>84517565.445000038</v>
      </c>
    </row>
    <row r="22" spans="1:6">
      <c r="A22" s="33">
        <v>46086</v>
      </c>
      <c r="B22" s="50" t="s">
        <v>19</v>
      </c>
      <c r="C22" s="44" t="s">
        <v>20</v>
      </c>
      <c r="D22" s="48"/>
      <c r="E22" s="49">
        <v>142687.5</v>
      </c>
      <c r="F22" s="38">
        <f t="shared" si="0"/>
        <v>84374877.945000038</v>
      </c>
    </row>
    <row r="23" spans="1:6">
      <c r="A23" s="33">
        <v>46087</v>
      </c>
      <c r="B23" s="49"/>
      <c r="C23" s="51"/>
      <c r="D23" s="36">
        <v>274715</v>
      </c>
      <c r="E23" s="50"/>
      <c r="F23" s="38">
        <f t="shared" si="0"/>
        <v>84649592.945000038</v>
      </c>
    </row>
    <row r="24" spans="1:6">
      <c r="A24" s="33">
        <v>46088</v>
      </c>
      <c r="B24" s="49"/>
      <c r="C24" s="51"/>
      <c r="D24" s="36">
        <v>153740</v>
      </c>
      <c r="E24" s="50"/>
      <c r="F24" s="38">
        <f t="shared" si="0"/>
        <v>84803332.945000038</v>
      </c>
    </row>
    <row r="25" spans="1:6">
      <c r="A25" s="33">
        <v>46089</v>
      </c>
      <c r="B25" s="52"/>
      <c r="C25" s="51"/>
      <c r="D25" s="36">
        <v>91965</v>
      </c>
      <c r="E25" s="48"/>
      <c r="F25" s="38">
        <f t="shared" si="0"/>
        <v>84895297.945000038</v>
      </c>
    </row>
    <row r="26" spans="1:6">
      <c r="A26" s="33">
        <v>46090</v>
      </c>
      <c r="B26" s="52"/>
      <c r="C26" s="51"/>
      <c r="D26" s="41">
        <f>+K44-L44</f>
        <v>0</v>
      </c>
      <c r="E26" s="48"/>
      <c r="F26" s="38">
        <f t="shared" si="0"/>
        <v>84895297.945000038</v>
      </c>
    </row>
    <row r="27" spans="1:6">
      <c r="A27" s="33">
        <v>46090</v>
      </c>
      <c r="B27" s="53" t="s">
        <v>21</v>
      </c>
      <c r="C27" s="44" t="s">
        <v>22</v>
      </c>
      <c r="D27" s="54"/>
      <c r="E27" s="50">
        <v>255070.52</v>
      </c>
      <c r="F27" s="38">
        <f t="shared" si="0"/>
        <v>84640227.425000042</v>
      </c>
    </row>
    <row r="28" spans="1:6">
      <c r="A28" s="33">
        <v>46090</v>
      </c>
      <c r="B28" s="53" t="s">
        <v>23</v>
      </c>
      <c r="C28" s="44" t="s">
        <v>24</v>
      </c>
      <c r="D28" s="48"/>
      <c r="E28" s="48">
        <v>224414.76</v>
      </c>
      <c r="F28" s="38">
        <f t="shared" si="0"/>
        <v>84415812.665000036</v>
      </c>
    </row>
    <row r="29" spans="1:6">
      <c r="A29" s="33">
        <v>46091</v>
      </c>
      <c r="B29" s="52"/>
      <c r="C29" s="51"/>
      <c r="D29" s="36">
        <v>315865</v>
      </c>
      <c r="E29" s="48"/>
      <c r="F29" s="38">
        <f t="shared" si="0"/>
        <v>84731677.665000036</v>
      </c>
    </row>
    <row r="30" spans="1:6">
      <c r="A30" s="33">
        <v>46091</v>
      </c>
      <c r="B30" s="53" t="s">
        <v>25</v>
      </c>
      <c r="C30" s="44" t="s">
        <v>26</v>
      </c>
      <c r="D30" s="48"/>
      <c r="E30" s="48">
        <v>320495.67</v>
      </c>
      <c r="F30" s="38">
        <f t="shared" si="0"/>
        <v>84411181.995000035</v>
      </c>
    </row>
    <row r="31" spans="1:6">
      <c r="A31" s="33">
        <v>46092</v>
      </c>
      <c r="B31" s="52"/>
      <c r="C31" s="51"/>
      <c r="D31" s="36">
        <v>300945</v>
      </c>
      <c r="E31" s="48"/>
      <c r="F31" s="38">
        <f t="shared" si="0"/>
        <v>84712126.995000035</v>
      </c>
    </row>
    <row r="32" spans="1:6">
      <c r="A32" s="33">
        <v>46092</v>
      </c>
      <c r="B32" s="53" t="s">
        <v>27</v>
      </c>
      <c r="C32" s="44" t="s">
        <v>28</v>
      </c>
      <c r="D32" s="48"/>
      <c r="E32" s="48">
        <v>238360</v>
      </c>
      <c r="F32" s="38">
        <f t="shared" si="0"/>
        <v>84473766.995000035</v>
      </c>
    </row>
    <row r="33" spans="1:6">
      <c r="A33" s="33">
        <v>46092</v>
      </c>
      <c r="B33" s="53" t="s">
        <v>29</v>
      </c>
      <c r="C33" s="44" t="s">
        <v>30</v>
      </c>
      <c r="D33" s="48"/>
      <c r="E33" s="48">
        <v>78036.33</v>
      </c>
      <c r="F33" s="38">
        <f t="shared" si="0"/>
        <v>84395730.665000036</v>
      </c>
    </row>
    <row r="34" spans="1:6">
      <c r="A34" s="33">
        <v>46092</v>
      </c>
      <c r="B34" s="53" t="s">
        <v>31</v>
      </c>
      <c r="C34" s="51" t="s">
        <v>32</v>
      </c>
      <c r="D34" s="48"/>
      <c r="E34" s="50">
        <v>726300</v>
      </c>
      <c r="F34" s="38">
        <f t="shared" si="0"/>
        <v>83669430.665000036</v>
      </c>
    </row>
    <row r="35" spans="1:6">
      <c r="A35" s="33">
        <v>46093</v>
      </c>
      <c r="B35" s="52"/>
      <c r="C35" s="51"/>
      <c r="D35" s="41">
        <f>+K45-L45</f>
        <v>0</v>
      </c>
      <c r="E35" s="48"/>
      <c r="F35" s="38">
        <f t="shared" si="0"/>
        <v>83669430.665000036</v>
      </c>
    </row>
    <row r="36" spans="1:6">
      <c r="A36" s="33">
        <v>46093</v>
      </c>
      <c r="B36" s="53" t="s">
        <v>33</v>
      </c>
      <c r="C36" s="51" t="s">
        <v>34</v>
      </c>
      <c r="D36" s="41"/>
      <c r="E36" s="50">
        <v>505661</v>
      </c>
      <c r="F36" s="38">
        <f t="shared" si="0"/>
        <v>83163769.665000036</v>
      </c>
    </row>
    <row r="37" spans="1:6">
      <c r="A37" s="33">
        <v>46094</v>
      </c>
      <c r="B37" s="49"/>
      <c r="C37" s="44"/>
      <c r="D37" s="36">
        <v>306210</v>
      </c>
      <c r="E37" s="46"/>
      <c r="F37" s="38">
        <f t="shared" si="0"/>
        <v>83469979.665000036</v>
      </c>
    </row>
    <row r="38" spans="1:6">
      <c r="A38" s="33">
        <v>46095</v>
      </c>
      <c r="B38" s="52"/>
      <c r="C38" s="44"/>
      <c r="D38" s="36">
        <v>190310</v>
      </c>
      <c r="E38" s="48"/>
      <c r="F38" s="38">
        <f t="shared" si="0"/>
        <v>83660289.665000036</v>
      </c>
    </row>
    <row r="39" spans="1:6">
      <c r="A39" s="33">
        <v>46096</v>
      </c>
      <c r="B39" s="52"/>
      <c r="C39" s="51"/>
      <c r="D39" s="36">
        <v>123615</v>
      </c>
      <c r="E39" s="48"/>
      <c r="F39" s="38">
        <f t="shared" si="0"/>
        <v>83783904.665000036</v>
      </c>
    </row>
    <row r="40" spans="1:6">
      <c r="A40" s="33">
        <v>46097</v>
      </c>
      <c r="B40" s="49"/>
      <c r="C40" s="44"/>
      <c r="D40" s="36">
        <v>379670</v>
      </c>
      <c r="E40" s="50"/>
      <c r="F40" s="38">
        <f t="shared" si="0"/>
        <v>84163574.665000036</v>
      </c>
    </row>
    <row r="41" spans="1:6">
      <c r="A41" s="33">
        <v>46098</v>
      </c>
      <c r="B41" s="55"/>
      <c r="C41" s="44"/>
      <c r="D41" s="36">
        <v>349895</v>
      </c>
      <c r="E41" s="42"/>
      <c r="F41" s="38">
        <f t="shared" si="0"/>
        <v>84513469.665000036</v>
      </c>
    </row>
    <row r="42" spans="1:6">
      <c r="A42" s="33">
        <v>46098</v>
      </c>
      <c r="B42" s="53" t="s">
        <v>35</v>
      </c>
      <c r="C42" s="51" t="s">
        <v>36</v>
      </c>
      <c r="D42" s="48"/>
      <c r="E42" s="56">
        <v>948421.61</v>
      </c>
      <c r="F42" s="38">
        <f t="shared" si="0"/>
        <v>83565048.055000037</v>
      </c>
    </row>
    <row r="43" spans="1:6">
      <c r="A43" s="33">
        <v>46098</v>
      </c>
      <c r="B43" s="53" t="s">
        <v>37</v>
      </c>
      <c r="C43" s="44" t="s">
        <v>38</v>
      </c>
      <c r="D43" s="57"/>
      <c r="E43" s="48">
        <v>125080</v>
      </c>
      <c r="F43" s="38">
        <f t="shared" si="0"/>
        <v>83439968.055000037</v>
      </c>
    </row>
    <row r="44" spans="1:6">
      <c r="A44" s="33">
        <v>46098</v>
      </c>
      <c r="B44" s="53" t="s">
        <v>39</v>
      </c>
      <c r="C44" s="44" t="s">
        <v>40</v>
      </c>
      <c r="D44" s="57"/>
      <c r="E44" s="48">
        <v>118000</v>
      </c>
      <c r="F44" s="38">
        <f t="shared" si="0"/>
        <v>83321968.055000037</v>
      </c>
    </row>
    <row r="45" spans="1:6">
      <c r="A45" s="33">
        <v>46098</v>
      </c>
      <c r="B45" s="53" t="s">
        <v>41</v>
      </c>
      <c r="C45" s="44" t="s">
        <v>42</v>
      </c>
      <c r="D45" s="57"/>
      <c r="E45" s="48">
        <v>181720</v>
      </c>
      <c r="F45" s="38">
        <f t="shared" si="0"/>
        <v>83140248.055000037</v>
      </c>
    </row>
    <row r="46" spans="1:6">
      <c r="A46" s="33">
        <v>46099</v>
      </c>
      <c r="B46" s="52"/>
      <c r="C46" s="44"/>
      <c r="D46" s="36">
        <v>334615</v>
      </c>
      <c r="E46" s="48"/>
      <c r="F46" s="38">
        <f t="shared" si="0"/>
        <v>83474863.055000037</v>
      </c>
    </row>
    <row r="47" spans="1:6">
      <c r="A47" s="33">
        <v>46100</v>
      </c>
      <c r="B47" s="49"/>
      <c r="C47" s="44"/>
      <c r="D47" s="41">
        <f>+K46-L46</f>
        <v>0</v>
      </c>
      <c r="E47" s="46"/>
      <c r="F47" s="38">
        <f t="shared" si="0"/>
        <v>83474863.055000037</v>
      </c>
    </row>
    <row r="48" spans="1:6">
      <c r="A48" s="33">
        <v>46101</v>
      </c>
      <c r="B48" s="49"/>
      <c r="C48" s="44"/>
      <c r="D48" s="41">
        <f>+K47-L47</f>
        <v>0</v>
      </c>
      <c r="E48" s="50"/>
      <c r="F48" s="38">
        <f t="shared" si="0"/>
        <v>83474863.055000037</v>
      </c>
    </row>
    <row r="49" spans="1:6">
      <c r="A49" s="33">
        <v>46102</v>
      </c>
      <c r="B49" s="49"/>
      <c r="C49" s="44"/>
      <c r="D49" s="36">
        <v>166570</v>
      </c>
      <c r="E49" s="50"/>
      <c r="F49" s="38">
        <f t="shared" si="0"/>
        <v>83641433.055000037</v>
      </c>
    </row>
    <row r="50" spans="1:6">
      <c r="A50" s="33">
        <v>46103</v>
      </c>
      <c r="B50" s="49"/>
      <c r="C50" s="44"/>
      <c r="D50" s="36">
        <v>110550</v>
      </c>
      <c r="E50" s="50"/>
      <c r="F50" s="38">
        <f t="shared" si="0"/>
        <v>83751983.055000037</v>
      </c>
    </row>
    <row r="51" spans="1:6">
      <c r="A51" s="33">
        <v>46104</v>
      </c>
      <c r="B51" s="49"/>
      <c r="C51" s="44"/>
      <c r="D51" s="41">
        <f>+K48-L48</f>
        <v>0</v>
      </c>
      <c r="E51" s="50"/>
      <c r="F51" s="38">
        <f t="shared" si="0"/>
        <v>83751983.055000037</v>
      </c>
    </row>
    <row r="52" spans="1:6">
      <c r="A52" s="33">
        <v>46104</v>
      </c>
      <c r="B52" s="53" t="s">
        <v>43</v>
      </c>
      <c r="C52" s="44" t="s">
        <v>44</v>
      </c>
      <c r="D52" s="48"/>
      <c r="E52" s="48">
        <v>885000</v>
      </c>
      <c r="F52" s="38">
        <f t="shared" si="0"/>
        <v>82866983.055000037</v>
      </c>
    </row>
    <row r="53" spans="1:6">
      <c r="A53" s="33">
        <v>46104</v>
      </c>
      <c r="B53" s="53" t="s">
        <v>45</v>
      </c>
      <c r="C53" s="44" t="s">
        <v>46</v>
      </c>
      <c r="D53" s="48"/>
      <c r="E53" s="48">
        <v>125375</v>
      </c>
      <c r="F53" s="38">
        <f t="shared" si="0"/>
        <v>82741608.055000037</v>
      </c>
    </row>
    <row r="54" spans="1:6">
      <c r="A54" s="33">
        <v>46105</v>
      </c>
      <c r="B54" s="49"/>
      <c r="C54" s="44"/>
      <c r="D54" s="36">
        <v>326165</v>
      </c>
      <c r="E54" s="50"/>
      <c r="F54" s="38">
        <f t="shared" si="0"/>
        <v>83067773.055000037</v>
      </c>
    </row>
    <row r="55" spans="1:6">
      <c r="A55" s="33">
        <v>46106</v>
      </c>
      <c r="B55" s="49"/>
      <c r="C55" s="44"/>
      <c r="D55" s="48">
        <v>324000</v>
      </c>
      <c r="E55" s="50"/>
      <c r="F55" s="38">
        <f t="shared" si="0"/>
        <v>83391773.055000037</v>
      </c>
    </row>
    <row r="56" spans="1:6">
      <c r="A56" s="33">
        <v>46106</v>
      </c>
      <c r="B56" s="49" t="s">
        <v>47</v>
      </c>
      <c r="C56" s="44" t="s">
        <v>48</v>
      </c>
      <c r="D56" s="48"/>
      <c r="E56" s="50">
        <v>56980</v>
      </c>
      <c r="F56" s="38">
        <f t="shared" si="0"/>
        <v>83334793.055000037</v>
      </c>
    </row>
    <row r="57" spans="1:6">
      <c r="A57" s="33">
        <v>46107</v>
      </c>
      <c r="B57" s="49"/>
      <c r="C57" s="44"/>
      <c r="D57" s="48">
        <v>283870</v>
      </c>
      <c r="E57" s="50"/>
      <c r="F57" s="38">
        <f t="shared" si="0"/>
        <v>83618663.055000037</v>
      </c>
    </row>
    <row r="58" spans="1:6">
      <c r="A58" s="33">
        <v>46108</v>
      </c>
      <c r="B58" s="49"/>
      <c r="C58" s="44"/>
      <c r="D58" s="48">
        <v>253425</v>
      </c>
      <c r="E58" s="50"/>
      <c r="F58" s="38">
        <f t="shared" si="0"/>
        <v>83872088.055000037</v>
      </c>
    </row>
    <row r="59" spans="1:6">
      <c r="A59" s="33">
        <v>46108</v>
      </c>
      <c r="B59" s="53" t="s">
        <v>49</v>
      </c>
      <c r="C59" s="44" t="s">
        <v>50</v>
      </c>
      <c r="D59" s="48"/>
      <c r="E59" s="48">
        <v>90819.31</v>
      </c>
      <c r="F59" s="38">
        <f t="shared" si="0"/>
        <v>83781268.745000035</v>
      </c>
    </row>
    <row r="60" spans="1:6">
      <c r="A60" s="33">
        <v>46109</v>
      </c>
      <c r="B60" s="49"/>
      <c r="C60" s="44"/>
      <c r="D60" s="48">
        <v>158960</v>
      </c>
      <c r="E60" s="50"/>
      <c r="F60" s="38">
        <f t="shared" si="0"/>
        <v>83940228.745000035</v>
      </c>
    </row>
    <row r="61" spans="1:6">
      <c r="A61" s="33">
        <v>46110</v>
      </c>
      <c r="B61" s="49"/>
      <c r="C61" s="44"/>
      <c r="D61" s="48">
        <v>94180</v>
      </c>
      <c r="E61" s="50"/>
      <c r="F61" s="38">
        <f t="shared" si="0"/>
        <v>84034408.745000035</v>
      </c>
    </row>
    <row r="62" spans="1:6">
      <c r="A62" s="33">
        <v>46111</v>
      </c>
      <c r="B62" s="49"/>
      <c r="C62" s="44"/>
      <c r="D62" s="48">
        <v>311370</v>
      </c>
      <c r="E62" s="50"/>
      <c r="F62" s="38">
        <f t="shared" si="0"/>
        <v>84345778.745000035</v>
      </c>
    </row>
    <row r="63" spans="1:6">
      <c r="A63" s="33">
        <v>46111</v>
      </c>
      <c r="B63" s="58" t="s">
        <v>51</v>
      </c>
      <c r="C63" s="44" t="s">
        <v>52</v>
      </c>
      <c r="D63" s="48"/>
      <c r="E63" s="36">
        <v>207429.45</v>
      </c>
      <c r="F63" s="38">
        <f t="shared" si="0"/>
        <v>84138349.295000032</v>
      </c>
    </row>
    <row r="64" spans="1:6">
      <c r="A64" s="33">
        <v>46112</v>
      </c>
      <c r="B64" s="49"/>
      <c r="C64" s="44"/>
      <c r="D64" s="48">
        <v>276275</v>
      </c>
      <c r="E64" s="50"/>
      <c r="F64" s="38">
        <f t="shared" si="0"/>
        <v>84414624.295000032</v>
      </c>
    </row>
    <row r="65" spans="1:6">
      <c r="A65" s="33">
        <v>46112</v>
      </c>
      <c r="B65" s="59"/>
      <c r="C65" s="60" t="s">
        <v>53</v>
      </c>
      <c r="D65" s="48">
        <v>733796.52</v>
      </c>
      <c r="E65" s="50"/>
      <c r="F65" s="38">
        <f t="shared" si="0"/>
        <v>85148420.815000027</v>
      </c>
    </row>
    <row r="66" spans="1:6">
      <c r="A66" s="33">
        <v>46112</v>
      </c>
      <c r="B66" s="54"/>
      <c r="C66" s="61" t="s">
        <v>54</v>
      </c>
      <c r="D66" s="48">
        <v>11941498.58</v>
      </c>
      <c r="E66" s="56"/>
      <c r="F66" s="38">
        <f t="shared" si="0"/>
        <v>97089919.395000026</v>
      </c>
    </row>
    <row r="67" spans="1:6">
      <c r="A67" s="33">
        <v>46112</v>
      </c>
      <c r="B67" s="49"/>
      <c r="C67" s="44" t="s">
        <v>55</v>
      </c>
      <c r="D67" s="48"/>
      <c r="E67" s="50">
        <v>250</v>
      </c>
      <c r="F67" s="38">
        <f t="shared" si="0"/>
        <v>97089669.395000026</v>
      </c>
    </row>
    <row r="68" spans="1:6" ht="15.75" thickBot="1">
      <c r="A68" s="62"/>
      <c r="B68" s="63"/>
      <c r="C68" s="64"/>
      <c r="D68" s="65">
        <f>SUM(D13:D67)</f>
        <v>18828545.100000001</v>
      </c>
      <c r="E68" s="65">
        <f>SUM(E15:E67)</f>
        <v>5987717.4100000001</v>
      </c>
      <c r="F68" s="66"/>
    </row>
    <row r="69" spans="1:6">
      <c r="A69" s="67"/>
      <c r="B69" s="68"/>
      <c r="C69" s="69"/>
      <c r="D69" s="70"/>
      <c r="E69" s="70"/>
      <c r="F69" s="71"/>
    </row>
    <row r="70" spans="1:6">
      <c r="A70" s="67"/>
      <c r="B70" s="68"/>
      <c r="C70" s="69"/>
      <c r="D70" s="70"/>
      <c r="E70" s="70"/>
      <c r="F70" s="71"/>
    </row>
    <row r="71" spans="1:6">
      <c r="A71" s="67"/>
      <c r="B71" s="68"/>
      <c r="C71" s="69"/>
      <c r="D71" s="70"/>
      <c r="E71" s="70"/>
      <c r="F71" s="71"/>
    </row>
    <row r="72" spans="1:6">
      <c r="A72" s="67"/>
      <c r="B72" s="68"/>
      <c r="C72" s="69"/>
      <c r="D72" s="70"/>
      <c r="E72" s="70"/>
      <c r="F72" s="71"/>
    </row>
    <row r="73" spans="1:6">
      <c r="A73" s="67"/>
      <c r="B73" s="68"/>
      <c r="C73" s="69"/>
      <c r="D73" s="70"/>
      <c r="E73" s="70"/>
      <c r="F73" s="71"/>
    </row>
    <row r="74" spans="1:6">
      <c r="A74" s="72" t="s">
        <v>56</v>
      </c>
      <c r="B74" s="72"/>
      <c r="C74" s="73" t="s">
        <v>57</v>
      </c>
      <c r="D74" s="73"/>
      <c r="E74" s="73" t="s">
        <v>58</v>
      </c>
      <c r="F74" s="73"/>
    </row>
    <row r="75" spans="1:6">
      <c r="A75" s="74" t="s">
        <v>59</v>
      </c>
      <c r="B75" s="74"/>
      <c r="C75" s="73" t="s">
        <v>60</v>
      </c>
      <c r="D75" s="73"/>
      <c r="E75" s="75" t="s">
        <v>61</v>
      </c>
      <c r="F75" s="75"/>
    </row>
    <row r="76" spans="1:6">
      <c r="A76" s="76" t="s">
        <v>62</v>
      </c>
      <c r="B76" s="76"/>
      <c r="C76" s="73" t="s">
        <v>63</v>
      </c>
      <c r="D76" s="73"/>
      <c r="E76" s="77" t="s">
        <v>64</v>
      </c>
      <c r="F76" s="77"/>
    </row>
  </sheetData>
  <protectedRanges>
    <protectedRange sqref="E74" name="Rango1_2_1_9_1_1_1_1_2_1_1_1_1_1_1_1"/>
  </protectedRanges>
  <mergeCells count="12">
    <mergeCell ref="A75:B75"/>
    <mergeCell ref="C75:D75"/>
    <mergeCell ref="A76:B76"/>
    <mergeCell ref="C76:D76"/>
    <mergeCell ref="A3:F3"/>
    <mergeCell ref="A4:F4"/>
    <mergeCell ref="A6:F6"/>
    <mergeCell ref="A9:F9"/>
    <mergeCell ref="E10:F10"/>
    <mergeCell ref="A74:B74"/>
    <mergeCell ref="C74:D74"/>
    <mergeCell ref="E74:F7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118F3-139E-42D9-BD4D-E0BA448DC6D8}">
  <dimension ref="A1:F46"/>
  <sheetViews>
    <sheetView workbookViewId="0">
      <selection activeCell="J16" sqref="J16"/>
    </sheetView>
  </sheetViews>
  <sheetFormatPr baseColWidth="10" defaultRowHeight="15"/>
  <cols>
    <col min="1" max="1" width="9.5703125" customWidth="1"/>
    <col min="2" max="2" width="14.42578125" customWidth="1"/>
    <col min="3" max="3" width="27.42578125" customWidth="1"/>
    <col min="4" max="4" width="10.42578125" customWidth="1"/>
    <col min="5" max="5" width="10" customWidth="1"/>
    <col min="6" max="6" width="13.85546875" customWidth="1"/>
  </cols>
  <sheetData>
    <row r="1" spans="1:6" ht="18.75">
      <c r="A1" s="78"/>
      <c r="B1" s="78"/>
      <c r="C1" s="79"/>
      <c r="D1" s="78"/>
      <c r="E1" s="78"/>
      <c r="F1" s="78"/>
    </row>
    <row r="2" spans="1:6" ht="18.75">
      <c r="A2" s="78"/>
      <c r="B2" s="78"/>
      <c r="C2" s="79"/>
      <c r="D2" s="78"/>
      <c r="E2" s="78"/>
      <c r="F2" s="78"/>
    </row>
    <row r="3" spans="1:6" ht="18.75">
      <c r="A3" s="7" t="s">
        <v>0</v>
      </c>
      <c r="B3" s="7"/>
      <c r="C3" s="7"/>
      <c r="D3" s="7"/>
      <c r="E3" s="7"/>
      <c r="F3" s="7"/>
    </row>
    <row r="4" spans="1:6" ht="15.75">
      <c r="A4" s="9"/>
      <c r="B4" s="9"/>
      <c r="C4" s="9" t="s">
        <v>65</v>
      </c>
      <c r="D4" s="9"/>
      <c r="E4" s="9"/>
      <c r="F4" s="9"/>
    </row>
    <row r="5" spans="1:6" ht="15.75">
      <c r="A5" s="8" t="s">
        <v>66</v>
      </c>
      <c r="B5" s="8"/>
      <c r="C5" s="8"/>
      <c r="D5" s="8"/>
      <c r="E5" s="8"/>
      <c r="F5" s="8"/>
    </row>
    <row r="6" spans="1:6" ht="16.5">
      <c r="A6" s="80" t="s">
        <v>67</v>
      </c>
      <c r="B6" s="80"/>
      <c r="C6" s="80"/>
      <c r="D6" s="80"/>
      <c r="E6" s="80"/>
      <c r="F6" s="80"/>
    </row>
    <row r="7" spans="1:6" ht="15.75">
      <c r="A7" s="25"/>
      <c r="B7" s="81"/>
      <c r="C7" s="82"/>
      <c r="D7" s="83"/>
      <c r="E7" s="84" t="s">
        <v>4</v>
      </c>
      <c r="F7" s="85"/>
    </row>
    <row r="8" spans="1:6" ht="15.75">
      <c r="A8" s="25" t="s">
        <v>5</v>
      </c>
      <c r="B8" s="86" t="s">
        <v>68</v>
      </c>
      <c r="C8" s="82" t="s">
        <v>7</v>
      </c>
      <c r="D8" s="26" t="s">
        <v>8</v>
      </c>
      <c r="E8" s="26" t="s">
        <v>9</v>
      </c>
      <c r="F8" s="26" t="s">
        <v>10</v>
      </c>
    </row>
    <row r="9" spans="1:6" ht="15.75">
      <c r="A9" s="87"/>
      <c r="B9" s="88"/>
      <c r="C9" s="89" t="s">
        <v>4</v>
      </c>
      <c r="D9" s="31"/>
      <c r="E9" s="32"/>
      <c r="F9" s="32">
        <f>+'[1]FIMOVIT FEB.2026'!F40</f>
        <v>37070480.810000002</v>
      </c>
    </row>
    <row r="10" spans="1:6">
      <c r="A10" s="90">
        <v>46082</v>
      </c>
      <c r="B10" s="40"/>
      <c r="C10" s="43"/>
      <c r="D10" s="48">
        <v>112950</v>
      </c>
      <c r="E10" s="46"/>
      <c r="F10" s="91">
        <f>+F9+D10-E10</f>
        <v>37183430.810000002</v>
      </c>
    </row>
    <row r="11" spans="1:6">
      <c r="A11" s="90">
        <v>46083</v>
      </c>
      <c r="B11" s="50"/>
      <c r="C11" s="43"/>
      <c r="D11" s="48">
        <v>206470</v>
      </c>
      <c r="E11" s="46"/>
      <c r="F11" s="91">
        <f t="shared" ref="F11:F41" si="0">+F10+D11-E11</f>
        <v>37389900.810000002</v>
      </c>
    </row>
    <row r="12" spans="1:6">
      <c r="A12" s="90">
        <v>46084</v>
      </c>
      <c r="B12" s="40"/>
      <c r="C12" s="43"/>
      <c r="D12" s="48">
        <v>265230</v>
      </c>
      <c r="E12" s="92"/>
      <c r="F12" s="91">
        <f t="shared" si="0"/>
        <v>37655130.810000002</v>
      </c>
    </row>
    <row r="13" spans="1:6">
      <c r="A13" s="90">
        <v>46085</v>
      </c>
      <c r="B13" s="40"/>
      <c r="C13" s="43"/>
      <c r="D13" s="48">
        <v>237285</v>
      </c>
      <c r="E13" s="92"/>
      <c r="F13" s="91">
        <f t="shared" si="0"/>
        <v>37892415.810000002</v>
      </c>
    </row>
    <row r="14" spans="1:6">
      <c r="A14" s="90">
        <v>46086</v>
      </c>
      <c r="B14" s="40"/>
      <c r="C14" s="43"/>
      <c r="D14" s="48">
        <v>224230</v>
      </c>
      <c r="E14" s="92"/>
      <c r="F14" s="91">
        <f t="shared" si="0"/>
        <v>38116645.810000002</v>
      </c>
    </row>
    <row r="15" spans="1:6">
      <c r="A15" s="90">
        <v>46087</v>
      </c>
      <c r="B15" s="40"/>
      <c r="C15" s="43"/>
      <c r="D15" s="48">
        <v>204465</v>
      </c>
      <c r="E15" s="92"/>
      <c r="F15" s="91">
        <f t="shared" si="0"/>
        <v>38321110.810000002</v>
      </c>
    </row>
    <row r="16" spans="1:6">
      <c r="A16" s="90">
        <v>46088</v>
      </c>
      <c r="B16" s="50"/>
      <c r="C16" s="43"/>
      <c r="D16" s="48">
        <v>109635</v>
      </c>
      <c r="E16" s="46"/>
      <c r="F16" s="91">
        <f t="shared" si="0"/>
        <v>38430745.810000002</v>
      </c>
    </row>
    <row r="17" spans="1:6">
      <c r="A17" s="90">
        <v>46089</v>
      </c>
      <c r="B17" s="50"/>
      <c r="C17" s="43"/>
      <c r="D17" s="48">
        <v>105060</v>
      </c>
      <c r="E17" s="46"/>
      <c r="F17" s="91">
        <f t="shared" si="0"/>
        <v>38535805.810000002</v>
      </c>
    </row>
    <row r="18" spans="1:6">
      <c r="A18" s="90">
        <v>46090</v>
      </c>
      <c r="B18" s="40"/>
      <c r="C18" s="43"/>
      <c r="D18" s="48">
        <v>240345</v>
      </c>
      <c r="E18" s="93"/>
      <c r="F18" s="91">
        <f t="shared" si="0"/>
        <v>38776150.810000002</v>
      </c>
    </row>
    <row r="19" spans="1:6">
      <c r="A19" s="90">
        <v>46091</v>
      </c>
      <c r="B19" s="40"/>
      <c r="C19" s="43"/>
      <c r="D19" s="48">
        <v>230205</v>
      </c>
      <c r="E19" s="93"/>
      <c r="F19" s="91">
        <f t="shared" si="0"/>
        <v>39006355.810000002</v>
      </c>
    </row>
    <row r="20" spans="1:6">
      <c r="A20" s="90">
        <v>46092</v>
      </c>
      <c r="B20" s="40"/>
      <c r="C20" s="43"/>
      <c r="D20" s="48">
        <v>242050</v>
      </c>
      <c r="E20" s="93"/>
      <c r="F20" s="91">
        <f t="shared" si="0"/>
        <v>39248405.810000002</v>
      </c>
    </row>
    <row r="21" spans="1:6">
      <c r="A21" s="90">
        <v>46093</v>
      </c>
      <c r="B21" s="40"/>
      <c r="C21" s="43"/>
      <c r="D21" s="48">
        <v>201195</v>
      </c>
      <c r="E21" s="93"/>
      <c r="F21" s="91">
        <f t="shared" si="0"/>
        <v>39449600.810000002</v>
      </c>
    </row>
    <row r="22" spans="1:6">
      <c r="A22" s="90">
        <v>46094</v>
      </c>
      <c r="B22" s="40"/>
      <c r="C22" s="43"/>
      <c r="D22" s="48">
        <v>227295</v>
      </c>
      <c r="E22" s="93"/>
      <c r="F22" s="91">
        <f t="shared" si="0"/>
        <v>39676895.810000002</v>
      </c>
    </row>
    <row r="23" spans="1:6">
      <c r="A23" s="90">
        <v>46095</v>
      </c>
      <c r="B23" s="40"/>
      <c r="C23" s="43"/>
      <c r="D23" s="48">
        <v>127935</v>
      </c>
      <c r="E23" s="93"/>
      <c r="F23" s="91">
        <f t="shared" si="0"/>
        <v>39804830.810000002</v>
      </c>
    </row>
    <row r="24" spans="1:6">
      <c r="A24" s="90">
        <v>46096</v>
      </c>
      <c r="B24" s="40"/>
      <c r="C24" s="43"/>
      <c r="D24" s="48">
        <v>136320</v>
      </c>
      <c r="E24" s="93"/>
      <c r="F24" s="91">
        <f t="shared" si="0"/>
        <v>39941150.810000002</v>
      </c>
    </row>
    <row r="25" spans="1:6">
      <c r="A25" s="90">
        <v>46097</v>
      </c>
      <c r="B25" s="40"/>
      <c r="C25" s="43"/>
      <c r="D25" s="48">
        <v>199365</v>
      </c>
      <c r="E25" s="93"/>
      <c r="F25" s="91">
        <f t="shared" si="0"/>
        <v>40140515.810000002</v>
      </c>
    </row>
    <row r="26" spans="1:6">
      <c r="A26" s="90">
        <v>46098</v>
      </c>
      <c r="B26" s="50"/>
      <c r="C26" s="43"/>
      <c r="D26" s="48">
        <v>265905</v>
      </c>
      <c r="E26" s="46"/>
      <c r="F26" s="91">
        <f t="shared" si="0"/>
        <v>40406420.810000002</v>
      </c>
    </row>
    <row r="27" spans="1:6">
      <c r="A27" s="90">
        <v>46099</v>
      </c>
      <c r="B27" s="40"/>
      <c r="C27" s="43"/>
      <c r="D27" s="48">
        <v>196980</v>
      </c>
      <c r="E27" s="93"/>
      <c r="F27" s="91">
        <f t="shared" si="0"/>
        <v>40603400.810000002</v>
      </c>
    </row>
    <row r="28" spans="1:6">
      <c r="A28" s="90">
        <v>46100</v>
      </c>
      <c r="B28" s="40"/>
      <c r="C28" s="43"/>
      <c r="D28" s="48">
        <v>204250</v>
      </c>
      <c r="E28" s="92"/>
      <c r="F28" s="91">
        <f t="shared" si="0"/>
        <v>40807650.810000002</v>
      </c>
    </row>
    <row r="29" spans="1:6">
      <c r="A29" s="90">
        <v>46101</v>
      </c>
      <c r="B29" s="40"/>
      <c r="C29" s="43"/>
      <c r="D29" s="48">
        <v>191325</v>
      </c>
      <c r="E29" s="93"/>
      <c r="F29" s="91">
        <f t="shared" si="0"/>
        <v>40998975.810000002</v>
      </c>
    </row>
    <row r="30" spans="1:6">
      <c r="A30" s="90">
        <v>46102</v>
      </c>
      <c r="B30" s="40"/>
      <c r="C30" s="43"/>
      <c r="D30" s="48">
        <v>85920</v>
      </c>
      <c r="E30" s="92"/>
      <c r="F30" s="91">
        <f t="shared" si="0"/>
        <v>41084895.810000002</v>
      </c>
    </row>
    <row r="31" spans="1:6">
      <c r="A31" s="90">
        <v>46103</v>
      </c>
      <c r="B31" s="40"/>
      <c r="C31" s="43"/>
      <c r="D31" s="48">
        <v>119595</v>
      </c>
      <c r="E31" s="92"/>
      <c r="F31" s="91">
        <f t="shared" si="0"/>
        <v>41204490.810000002</v>
      </c>
    </row>
    <row r="32" spans="1:6">
      <c r="A32" s="90">
        <v>46104</v>
      </c>
      <c r="B32" s="40"/>
      <c r="C32" s="43"/>
      <c r="D32" s="48">
        <v>187140</v>
      </c>
      <c r="E32" s="92"/>
      <c r="F32" s="91">
        <f t="shared" si="0"/>
        <v>41391630.810000002</v>
      </c>
    </row>
    <row r="33" spans="1:6">
      <c r="A33" s="90">
        <v>46105</v>
      </c>
      <c r="B33" s="40"/>
      <c r="C33" s="43"/>
      <c r="D33" s="48">
        <v>238260</v>
      </c>
      <c r="E33" s="93"/>
      <c r="F33" s="91">
        <f t="shared" si="0"/>
        <v>41629890.810000002</v>
      </c>
    </row>
    <row r="34" spans="1:6">
      <c r="A34" s="90">
        <v>46106</v>
      </c>
      <c r="B34" s="40"/>
      <c r="C34" s="43"/>
      <c r="D34" s="48">
        <v>219510</v>
      </c>
      <c r="E34" s="92"/>
      <c r="F34" s="91">
        <f t="shared" si="0"/>
        <v>41849400.810000002</v>
      </c>
    </row>
    <row r="35" spans="1:6">
      <c r="A35" s="90">
        <v>46107</v>
      </c>
      <c r="B35" s="40"/>
      <c r="C35" s="43"/>
      <c r="D35" s="48">
        <v>212295</v>
      </c>
      <c r="E35" s="92"/>
      <c r="F35" s="91">
        <f t="shared" si="0"/>
        <v>42061695.810000002</v>
      </c>
    </row>
    <row r="36" spans="1:6">
      <c r="A36" s="90">
        <v>46108</v>
      </c>
      <c r="B36" s="40"/>
      <c r="C36" s="43"/>
      <c r="D36" s="48">
        <v>181670</v>
      </c>
      <c r="E36" s="92"/>
      <c r="F36" s="91">
        <f t="shared" si="0"/>
        <v>42243365.810000002</v>
      </c>
    </row>
    <row r="37" spans="1:6">
      <c r="A37" s="90">
        <v>46109</v>
      </c>
      <c r="B37" s="50"/>
      <c r="C37" s="94"/>
      <c r="D37" s="48">
        <v>115485</v>
      </c>
      <c r="E37" s="46"/>
      <c r="F37" s="91">
        <f t="shared" si="0"/>
        <v>42358850.810000002</v>
      </c>
    </row>
    <row r="38" spans="1:6">
      <c r="A38" s="90">
        <v>46110</v>
      </c>
      <c r="B38" s="53"/>
      <c r="C38" s="43"/>
      <c r="D38" s="48">
        <v>102810</v>
      </c>
      <c r="E38" s="56"/>
      <c r="F38" s="91">
        <f t="shared" si="0"/>
        <v>42461660.810000002</v>
      </c>
    </row>
    <row r="39" spans="1:6">
      <c r="A39" s="90">
        <v>46111</v>
      </c>
      <c r="B39" s="50"/>
      <c r="C39" s="94"/>
      <c r="D39" s="48">
        <v>169005</v>
      </c>
      <c r="E39" s="46"/>
      <c r="F39" s="91">
        <f t="shared" si="0"/>
        <v>42630665.810000002</v>
      </c>
    </row>
    <row r="40" spans="1:6">
      <c r="A40" s="90">
        <v>46112</v>
      </c>
      <c r="B40" s="50"/>
      <c r="C40" s="94"/>
      <c r="D40" s="48">
        <v>175500</v>
      </c>
      <c r="E40" s="46"/>
      <c r="F40" s="91">
        <f t="shared" si="0"/>
        <v>42806165.810000002</v>
      </c>
    </row>
    <row r="41" spans="1:6">
      <c r="A41" s="90">
        <v>46112</v>
      </c>
      <c r="B41" s="50"/>
      <c r="C41" s="95" t="s">
        <v>55</v>
      </c>
      <c r="D41" s="46"/>
      <c r="E41" s="46">
        <v>259422</v>
      </c>
      <c r="F41" s="91">
        <f t="shared" si="0"/>
        <v>42546743.810000002</v>
      </c>
    </row>
    <row r="42" spans="1:6">
      <c r="A42" s="96"/>
      <c r="B42" s="97"/>
      <c r="C42" s="97"/>
      <c r="D42" s="98"/>
      <c r="E42" s="98"/>
      <c r="F42" s="99"/>
    </row>
    <row r="43" spans="1:6" ht="15.75">
      <c r="A43" s="100"/>
      <c r="B43" s="101"/>
      <c r="C43" s="102"/>
      <c r="D43" s="103"/>
      <c r="F43" s="103"/>
    </row>
    <row r="44" spans="1:6">
      <c r="A44" s="72" t="s">
        <v>56</v>
      </c>
      <c r="B44" s="72"/>
      <c r="C44" s="73" t="s">
        <v>57</v>
      </c>
      <c r="D44" s="73"/>
      <c r="E44" s="73" t="s">
        <v>58</v>
      </c>
      <c r="F44" s="73"/>
    </row>
    <row r="45" spans="1:6">
      <c r="A45" s="74" t="s">
        <v>59</v>
      </c>
      <c r="B45" s="74"/>
      <c r="C45" s="73" t="s">
        <v>60</v>
      </c>
      <c r="D45" s="73"/>
      <c r="E45" s="75" t="s">
        <v>61</v>
      </c>
      <c r="F45" s="75"/>
    </row>
    <row r="46" spans="1:6">
      <c r="A46" s="76" t="s">
        <v>62</v>
      </c>
      <c r="B46" s="76"/>
      <c r="C46" s="73" t="s">
        <v>63</v>
      </c>
      <c r="D46" s="73"/>
      <c r="E46" s="77" t="s">
        <v>64</v>
      </c>
      <c r="F46" s="77"/>
    </row>
  </sheetData>
  <protectedRanges>
    <protectedRange sqref="E44" name="Rango1_2_1_9_1_1_1_1_2_1_1_1_1_1_1_1_1"/>
  </protectedRanges>
  <mergeCells count="11">
    <mergeCell ref="A45:B45"/>
    <mergeCell ref="C45:D45"/>
    <mergeCell ref="A46:B46"/>
    <mergeCell ref="C46:D46"/>
    <mergeCell ref="A3:F3"/>
    <mergeCell ref="A5:F5"/>
    <mergeCell ref="A6:F6"/>
    <mergeCell ref="E7:F7"/>
    <mergeCell ref="A44:B44"/>
    <mergeCell ref="C44:D44"/>
    <mergeCell ref="E44:F4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1C358-D142-44FA-9057-D5802E4484BB}">
  <dimension ref="A1:F49"/>
  <sheetViews>
    <sheetView tabSelected="1" workbookViewId="0">
      <selection activeCell="K19" sqref="K19"/>
    </sheetView>
  </sheetViews>
  <sheetFormatPr baseColWidth="10" defaultRowHeight="15"/>
  <cols>
    <col min="1" max="1" width="11.5703125" bestFit="1" customWidth="1"/>
    <col min="2" max="2" width="18.5703125" bestFit="1" customWidth="1"/>
    <col min="3" max="3" width="31.85546875" customWidth="1"/>
    <col min="4" max="4" width="15.28515625" bestFit="1" customWidth="1"/>
    <col min="5" max="5" width="12.42578125" bestFit="1" customWidth="1"/>
    <col min="6" max="6" width="14.7109375" bestFit="1" customWidth="1"/>
  </cols>
  <sheetData>
    <row r="1" spans="1:6">
      <c r="A1" s="3"/>
      <c r="B1" s="3"/>
      <c r="C1" s="104"/>
      <c r="D1" s="5"/>
      <c r="E1" s="5"/>
      <c r="F1" s="6"/>
    </row>
    <row r="2" spans="1:6">
      <c r="A2" s="72"/>
      <c r="B2" s="72"/>
      <c r="C2" s="72"/>
      <c r="D2" s="72"/>
      <c r="E2" s="72"/>
      <c r="F2" s="72"/>
    </row>
    <row r="3" spans="1:6">
      <c r="A3" s="75"/>
      <c r="B3" s="75"/>
      <c r="C3" s="105"/>
      <c r="D3" s="75"/>
      <c r="E3" s="75"/>
      <c r="F3" s="75"/>
    </row>
    <row r="4" spans="1:6">
      <c r="A4" s="72" t="s">
        <v>0</v>
      </c>
      <c r="B4" s="72"/>
      <c r="C4" s="72"/>
      <c r="D4" s="72"/>
      <c r="E4" s="72"/>
      <c r="F4" s="72"/>
    </row>
    <row r="5" spans="1:6">
      <c r="A5" s="75"/>
      <c r="B5" s="75"/>
      <c r="C5" s="75" t="s">
        <v>69</v>
      </c>
      <c r="D5" s="75"/>
      <c r="E5" s="75"/>
      <c r="F5" s="75"/>
    </row>
    <row r="6" spans="1:6">
      <c r="A6" s="72" t="s">
        <v>70</v>
      </c>
      <c r="B6" s="72"/>
      <c r="C6" s="72"/>
      <c r="D6" s="72"/>
      <c r="E6" s="72"/>
      <c r="F6" s="72"/>
    </row>
    <row r="7" spans="1:6">
      <c r="A7" s="75"/>
      <c r="B7" s="75"/>
      <c r="C7" s="105"/>
      <c r="D7" s="106"/>
      <c r="E7" s="106"/>
      <c r="F7" s="107"/>
    </row>
    <row r="8" spans="1:6">
      <c r="A8" s="108" t="s">
        <v>71</v>
      </c>
      <c r="B8" s="108"/>
      <c r="C8" s="108"/>
      <c r="D8" s="108"/>
      <c r="E8" s="108"/>
      <c r="F8" s="108"/>
    </row>
    <row r="9" spans="1:6" ht="14.25" customHeight="1">
      <c r="A9" s="109"/>
      <c r="B9" s="110"/>
      <c r="C9" s="111"/>
      <c r="D9" s="112"/>
      <c r="E9" s="84" t="s">
        <v>4</v>
      </c>
      <c r="F9" s="85"/>
    </row>
    <row r="10" spans="1:6">
      <c r="A10" s="109" t="s">
        <v>5</v>
      </c>
      <c r="B10" s="109" t="s">
        <v>68</v>
      </c>
      <c r="C10" s="111" t="s">
        <v>7</v>
      </c>
      <c r="D10" s="113" t="s">
        <v>8</v>
      </c>
      <c r="E10" s="113" t="s">
        <v>9</v>
      </c>
      <c r="F10" s="113" t="s">
        <v>10</v>
      </c>
    </row>
    <row r="11" spans="1:6">
      <c r="A11" s="87"/>
      <c r="B11" s="114"/>
      <c r="C11" s="115" t="s">
        <v>4</v>
      </c>
      <c r="D11" s="116"/>
      <c r="E11" s="117"/>
      <c r="F11" s="117">
        <f>+'[1]SANTIAGO FEB.2026'!F40</f>
        <v>5367761</v>
      </c>
    </row>
    <row r="12" spans="1:6">
      <c r="A12" s="87">
        <v>46082</v>
      </c>
      <c r="B12" s="114"/>
      <c r="C12" s="115"/>
      <c r="D12" s="116">
        <v>5530</v>
      </c>
      <c r="E12" s="117"/>
      <c r="F12" s="117">
        <f>+F11+D12-E12</f>
        <v>5373291</v>
      </c>
    </row>
    <row r="13" spans="1:6">
      <c r="A13" s="87">
        <v>46083</v>
      </c>
      <c r="B13" s="114"/>
      <c r="C13" s="115"/>
      <c r="D13" s="116">
        <v>61005</v>
      </c>
      <c r="E13" s="117"/>
      <c r="F13" s="117">
        <f t="shared" ref="F13:F43" si="0">+F12+D13-E13</f>
        <v>5434296</v>
      </c>
    </row>
    <row r="14" spans="1:6">
      <c r="A14" s="87">
        <v>46084</v>
      </c>
      <c r="B14" s="114"/>
      <c r="C14" s="115"/>
      <c r="D14" s="116">
        <v>62580</v>
      </c>
      <c r="E14" s="117"/>
      <c r="F14" s="117">
        <f t="shared" si="0"/>
        <v>5496876</v>
      </c>
    </row>
    <row r="15" spans="1:6">
      <c r="A15" s="87">
        <v>46085</v>
      </c>
      <c r="B15" s="114"/>
      <c r="C15" s="115"/>
      <c r="D15" s="116">
        <v>59815</v>
      </c>
      <c r="E15" s="117"/>
      <c r="F15" s="117">
        <f t="shared" si="0"/>
        <v>5556691</v>
      </c>
    </row>
    <row r="16" spans="1:6">
      <c r="A16" s="87">
        <v>46086</v>
      </c>
      <c r="B16" s="114"/>
      <c r="C16" s="115"/>
      <c r="D16" s="116">
        <v>63770</v>
      </c>
      <c r="E16" s="117"/>
      <c r="F16" s="117">
        <f t="shared" si="0"/>
        <v>5620461</v>
      </c>
    </row>
    <row r="17" spans="1:6">
      <c r="A17" s="87">
        <v>46087</v>
      </c>
      <c r="B17" s="114"/>
      <c r="C17" s="115"/>
      <c r="D17" s="116">
        <v>53830</v>
      </c>
      <c r="E17" s="117"/>
      <c r="F17" s="117">
        <f t="shared" si="0"/>
        <v>5674291</v>
      </c>
    </row>
    <row r="18" spans="1:6">
      <c r="A18" s="87">
        <v>46088</v>
      </c>
      <c r="B18" s="114"/>
      <c r="C18" s="115"/>
      <c r="D18" s="116">
        <v>24990</v>
      </c>
      <c r="E18" s="117"/>
      <c r="F18" s="117">
        <f t="shared" si="0"/>
        <v>5699281</v>
      </c>
    </row>
    <row r="19" spans="1:6">
      <c r="A19" s="87">
        <v>46089</v>
      </c>
      <c r="B19" s="114"/>
      <c r="C19" s="115"/>
      <c r="D19" s="116">
        <v>7070</v>
      </c>
      <c r="E19" s="117"/>
      <c r="F19" s="117">
        <f t="shared" si="0"/>
        <v>5706351</v>
      </c>
    </row>
    <row r="20" spans="1:6">
      <c r="A20" s="87">
        <v>46090</v>
      </c>
      <c r="B20" s="114"/>
      <c r="C20" s="115"/>
      <c r="D20" s="116">
        <v>56665</v>
      </c>
      <c r="E20" s="117"/>
      <c r="F20" s="117">
        <f t="shared" si="0"/>
        <v>5763016</v>
      </c>
    </row>
    <row r="21" spans="1:6">
      <c r="A21" s="87">
        <v>46091</v>
      </c>
      <c r="B21" s="114"/>
      <c r="C21" s="115"/>
      <c r="D21" s="116">
        <v>59570</v>
      </c>
      <c r="E21" s="117"/>
      <c r="F21" s="117">
        <f t="shared" si="0"/>
        <v>5822586</v>
      </c>
    </row>
    <row r="22" spans="1:6">
      <c r="A22" s="87">
        <v>46092</v>
      </c>
      <c r="B22" s="114"/>
      <c r="C22" s="115"/>
      <c r="D22" s="116">
        <v>60270</v>
      </c>
      <c r="E22" s="117"/>
      <c r="F22" s="117">
        <f t="shared" si="0"/>
        <v>5882856</v>
      </c>
    </row>
    <row r="23" spans="1:6">
      <c r="A23" s="87">
        <v>46093</v>
      </c>
      <c r="B23" s="114"/>
      <c r="C23" s="115"/>
      <c r="D23" s="116">
        <v>61635</v>
      </c>
      <c r="E23" s="117"/>
      <c r="F23" s="117">
        <f t="shared" si="0"/>
        <v>5944491</v>
      </c>
    </row>
    <row r="24" spans="1:6">
      <c r="A24" s="87">
        <v>46094</v>
      </c>
      <c r="B24" s="114"/>
      <c r="C24" s="115"/>
      <c r="D24" s="116">
        <v>58275</v>
      </c>
      <c r="E24" s="117"/>
      <c r="F24" s="117">
        <f t="shared" si="0"/>
        <v>6002766</v>
      </c>
    </row>
    <row r="25" spans="1:6">
      <c r="A25" s="87">
        <v>46095</v>
      </c>
      <c r="B25" s="114"/>
      <c r="C25" s="115"/>
      <c r="D25" s="118">
        <v>27125</v>
      </c>
      <c r="E25" s="117"/>
      <c r="F25" s="117">
        <f t="shared" si="0"/>
        <v>6029891</v>
      </c>
    </row>
    <row r="26" spans="1:6">
      <c r="A26" s="87">
        <v>46096</v>
      </c>
      <c r="B26" s="114"/>
      <c r="C26" s="115"/>
      <c r="D26" s="116">
        <v>7035</v>
      </c>
      <c r="E26" s="117"/>
      <c r="F26" s="117">
        <f t="shared" si="0"/>
        <v>6036926</v>
      </c>
    </row>
    <row r="27" spans="1:6">
      <c r="A27" s="87">
        <v>46097</v>
      </c>
      <c r="B27" s="119"/>
      <c r="C27" s="120"/>
      <c r="D27" s="121">
        <v>57645</v>
      </c>
      <c r="E27" s="121"/>
      <c r="F27" s="117">
        <f t="shared" si="0"/>
        <v>6094571</v>
      </c>
    </row>
    <row r="28" spans="1:6">
      <c r="A28" s="87">
        <v>46098</v>
      </c>
      <c r="B28" s="119"/>
      <c r="C28" s="120"/>
      <c r="D28" s="121">
        <v>65205</v>
      </c>
      <c r="E28" s="121"/>
      <c r="F28" s="117">
        <f t="shared" si="0"/>
        <v>6159776</v>
      </c>
    </row>
    <row r="29" spans="1:6">
      <c r="A29" s="87">
        <v>46099</v>
      </c>
      <c r="B29" s="119"/>
      <c r="C29" s="120"/>
      <c r="D29" s="121">
        <v>61915</v>
      </c>
      <c r="E29" s="121"/>
      <c r="F29" s="117">
        <f t="shared" si="0"/>
        <v>6221691</v>
      </c>
    </row>
    <row r="30" spans="1:6">
      <c r="A30" s="87">
        <v>46100</v>
      </c>
      <c r="B30" s="119"/>
      <c r="C30" s="120"/>
      <c r="D30" s="121">
        <v>62300</v>
      </c>
      <c r="E30" s="121"/>
      <c r="F30" s="117">
        <f t="shared" si="0"/>
        <v>6283991</v>
      </c>
    </row>
    <row r="31" spans="1:6">
      <c r="A31" s="87">
        <v>46101</v>
      </c>
      <c r="B31" s="119"/>
      <c r="C31" s="120"/>
      <c r="D31" s="121">
        <v>56070</v>
      </c>
      <c r="E31" s="121"/>
      <c r="F31" s="117">
        <f t="shared" si="0"/>
        <v>6340061</v>
      </c>
    </row>
    <row r="32" spans="1:6">
      <c r="A32" s="87">
        <v>46102</v>
      </c>
      <c r="B32" s="119"/>
      <c r="C32" s="120"/>
      <c r="D32" s="121">
        <v>28455</v>
      </c>
      <c r="E32" s="121"/>
      <c r="F32" s="117">
        <f t="shared" si="0"/>
        <v>6368516</v>
      </c>
    </row>
    <row r="33" spans="1:6">
      <c r="A33" s="87">
        <v>46103</v>
      </c>
      <c r="B33" s="119"/>
      <c r="C33" s="120"/>
      <c r="D33" s="121">
        <v>5390</v>
      </c>
      <c r="E33" s="121"/>
      <c r="F33" s="117">
        <f t="shared" si="0"/>
        <v>6373906</v>
      </c>
    </row>
    <row r="34" spans="1:6">
      <c r="A34" s="87">
        <v>46104</v>
      </c>
      <c r="B34" s="119"/>
      <c r="C34" s="120"/>
      <c r="D34" s="121">
        <v>63980</v>
      </c>
      <c r="E34" s="121"/>
      <c r="F34" s="117">
        <f t="shared" si="0"/>
        <v>6437886</v>
      </c>
    </row>
    <row r="35" spans="1:6">
      <c r="A35" s="87">
        <v>46105</v>
      </c>
      <c r="B35" s="119"/>
      <c r="C35" s="120"/>
      <c r="D35" s="121">
        <v>61600</v>
      </c>
      <c r="E35" s="121"/>
      <c r="F35" s="117">
        <f t="shared" si="0"/>
        <v>6499486</v>
      </c>
    </row>
    <row r="36" spans="1:6">
      <c r="A36" s="87">
        <v>46106</v>
      </c>
      <c r="B36" s="119"/>
      <c r="C36" s="120"/>
      <c r="D36" s="121">
        <v>61390</v>
      </c>
      <c r="E36" s="121"/>
      <c r="F36" s="117">
        <f t="shared" si="0"/>
        <v>6560876</v>
      </c>
    </row>
    <row r="37" spans="1:6">
      <c r="A37" s="87">
        <v>46107</v>
      </c>
      <c r="B37" s="119"/>
      <c r="C37" s="120"/>
      <c r="D37" s="121">
        <v>62895</v>
      </c>
      <c r="E37" s="121"/>
      <c r="F37" s="117">
        <f t="shared" si="0"/>
        <v>6623771</v>
      </c>
    </row>
    <row r="38" spans="1:6">
      <c r="A38" s="87">
        <v>46108</v>
      </c>
      <c r="B38" s="122"/>
      <c r="C38" s="120"/>
      <c r="D38" s="121">
        <v>55720</v>
      </c>
      <c r="E38" s="121"/>
      <c r="F38" s="117">
        <f t="shared" si="0"/>
        <v>6679491</v>
      </c>
    </row>
    <row r="39" spans="1:6">
      <c r="A39" s="87">
        <v>46109</v>
      </c>
      <c r="B39" s="119"/>
      <c r="C39" s="120"/>
      <c r="D39" s="123">
        <v>26845</v>
      </c>
      <c r="E39" s="124"/>
      <c r="F39" s="117">
        <f t="shared" si="0"/>
        <v>6706336</v>
      </c>
    </row>
    <row r="40" spans="1:6">
      <c r="A40" s="87">
        <v>46110</v>
      </c>
      <c r="B40" s="119"/>
      <c r="C40" s="120"/>
      <c r="D40" s="121">
        <v>6405</v>
      </c>
      <c r="E40" s="124"/>
      <c r="F40" s="117">
        <f t="shared" si="0"/>
        <v>6712741</v>
      </c>
    </row>
    <row r="41" spans="1:6">
      <c r="A41" s="87">
        <v>46111</v>
      </c>
      <c r="B41" s="119"/>
      <c r="C41" s="120"/>
      <c r="D41" s="121">
        <v>56525</v>
      </c>
      <c r="E41" s="124"/>
      <c r="F41" s="117">
        <f t="shared" si="0"/>
        <v>6769266</v>
      </c>
    </row>
    <row r="42" spans="1:6">
      <c r="A42" s="87">
        <v>46112</v>
      </c>
      <c r="B42" s="119"/>
      <c r="C42" s="125"/>
      <c r="D42" s="121">
        <v>55860</v>
      </c>
      <c r="E42" s="124"/>
      <c r="F42" s="117">
        <f t="shared" si="0"/>
        <v>6825126</v>
      </c>
    </row>
    <row r="43" spans="1:6">
      <c r="A43" s="87">
        <v>46112</v>
      </c>
      <c r="B43" s="119"/>
      <c r="C43" s="125" t="s">
        <v>55</v>
      </c>
      <c r="D43" s="121"/>
      <c r="E43" s="124">
        <v>99046.5</v>
      </c>
      <c r="F43" s="117">
        <f t="shared" si="0"/>
        <v>6726079.5</v>
      </c>
    </row>
    <row r="44" spans="1:6">
      <c r="A44" s="96"/>
      <c r="B44" s="97"/>
      <c r="C44" s="97"/>
      <c r="D44" s="126">
        <f>SUM(D12:D43)</f>
        <v>1457365</v>
      </c>
      <c r="E44" s="126">
        <f>SUM(E42:E43)</f>
        <v>99046.5</v>
      </c>
      <c r="F44" s="127"/>
    </row>
    <row r="45" spans="1:6">
      <c r="A45" s="128"/>
      <c r="B45" s="129"/>
      <c r="C45" s="129"/>
      <c r="D45" s="130"/>
      <c r="E45" s="130"/>
      <c r="F45" s="131"/>
    </row>
    <row r="46" spans="1:6">
      <c r="A46" s="128"/>
      <c r="B46" s="129"/>
      <c r="C46" s="129"/>
      <c r="D46" s="130"/>
      <c r="E46" s="130"/>
      <c r="F46" s="131"/>
    </row>
    <row r="47" spans="1:6">
      <c r="A47" s="72" t="s">
        <v>56</v>
      </c>
      <c r="B47" s="72"/>
      <c r="C47" s="73" t="s">
        <v>57</v>
      </c>
      <c r="D47" s="73"/>
      <c r="E47" s="73" t="s">
        <v>58</v>
      </c>
      <c r="F47" s="73"/>
    </row>
    <row r="48" spans="1:6">
      <c r="A48" s="74" t="s">
        <v>59</v>
      </c>
      <c r="B48" s="74"/>
      <c r="C48" s="73" t="s">
        <v>60</v>
      </c>
      <c r="D48" s="73"/>
      <c r="E48" s="75" t="s">
        <v>61</v>
      </c>
      <c r="F48" s="75"/>
    </row>
    <row r="49" spans="1:6">
      <c r="A49" s="76" t="s">
        <v>62</v>
      </c>
      <c r="B49" s="76"/>
      <c r="C49" s="73" t="s">
        <v>63</v>
      </c>
      <c r="D49" s="73"/>
      <c r="E49" s="77" t="s">
        <v>64</v>
      </c>
      <c r="F49" s="77"/>
    </row>
  </sheetData>
  <protectedRanges>
    <protectedRange sqref="E47" name="Rango1_2_1_9_1_1_1_1_2_1_1_1_1_1_1_1_1"/>
  </protectedRanges>
  <mergeCells count="12">
    <mergeCell ref="A48:B48"/>
    <mergeCell ref="C48:D48"/>
    <mergeCell ref="A49:B49"/>
    <mergeCell ref="C49:D49"/>
    <mergeCell ref="A2:F2"/>
    <mergeCell ref="A4:F4"/>
    <mergeCell ref="A6:F6"/>
    <mergeCell ref="A8:F8"/>
    <mergeCell ref="E9:F9"/>
    <mergeCell ref="A47:B47"/>
    <mergeCell ref="C47:D47"/>
    <mergeCell ref="E47:F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Geanilda Margarita de la Cruz Corporan</dc:creator>
  <cp:lastModifiedBy>Geanilda Margarita de la Cruz Corporan</cp:lastModifiedBy>
  <dcterms:created xsi:type="dcterms:W3CDTF">2026-04-13T13:56:14Z</dcterms:created>
  <dcterms:modified xsi:type="dcterms:W3CDTF">2026-04-13T13:58:21Z</dcterms:modified>
</cp:coreProperties>
</file>