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delacruz\Desktop\"/>
    </mc:Choice>
  </mc:AlternateContent>
  <xr:revisionPtr revIDLastSave="0" documentId="13_ncr:1_{1EDADE3A-6760-4555-969E-4587AF3C1AE9}" xr6:coauthVersionLast="47" xr6:coauthVersionMax="47" xr10:uidLastSave="{00000000-0000-0000-0000-000000000000}"/>
  <bookViews>
    <workbookView xWindow="-120" yWindow="-120" windowWidth="29040" windowHeight="15840" activeTab="2" xr2:uid="{3040E7D8-AEA6-407F-B2DA-4AD0C1B5FE3A}"/>
  </bookViews>
  <sheets>
    <sheet name="COLECTORA" sheetId="1" r:id="rId1"/>
    <sheet name="FIMOVIT" sheetId="2" r:id="rId2"/>
    <sheet name="SANTIAGO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 l="1"/>
  <c r="D44" i="3"/>
  <c r="F11" i="3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E44" i="2"/>
  <c r="D44" i="2"/>
  <c r="F11" i="2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E49" i="1"/>
  <c r="D4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</calcChain>
</file>

<file path=xl/sharedStrings.xml><?xml version="1.0" encoding="utf-8"?>
<sst xmlns="http://schemas.openxmlformats.org/spreadsheetml/2006/main" count="70" uniqueCount="27">
  <si>
    <t xml:space="preserve">  Operadora Metropolitana de Servicios de Autobuses</t>
  </si>
  <si>
    <t xml:space="preserve">                                 COLECTORA SANTO DOMINGO</t>
  </si>
  <si>
    <t>Del 01 al 31 de Enero  2026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</si>
  <si>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</si>
  <si>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</si>
  <si>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</si>
  <si>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</si>
  <si>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</si>
  <si>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</si>
  <si>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</si>
  <si>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</si>
  <si>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NOTA DE CREDITO</t>
  </si>
  <si>
    <t>NOTA DE DEBITO</t>
  </si>
  <si>
    <t xml:space="preserve">    Lic.Geanilda de la Cruz</t>
  </si>
  <si>
    <t>Lic. Emilio Made</t>
  </si>
  <si>
    <t>Lic. Zallita Ivonne Mejia</t>
  </si>
  <si>
    <t xml:space="preserve">    Preparado Por </t>
  </si>
  <si>
    <t xml:space="preserve">   Aprobado por</t>
  </si>
  <si>
    <t xml:space="preserve">                         Aprobado por</t>
  </si>
  <si>
    <t xml:space="preserve"> Contador </t>
  </si>
  <si>
    <t xml:space="preserve">    Asesor Financiero </t>
  </si>
  <si>
    <t xml:space="preserve">                       Directora Financiera</t>
  </si>
  <si>
    <t xml:space="preserve">                                FIMOVIT SANTO DOMINGO</t>
  </si>
  <si>
    <t>Cuenta Bancaria No 960 - 222953- 5</t>
  </si>
  <si>
    <t>DP/CK/ED/TR</t>
  </si>
  <si>
    <t xml:space="preserve">                        FIMOVIT SANTIAGO</t>
  </si>
  <si>
    <t>Cuenta Bancaria No 960 - 824910- 5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</si>
</sst>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oso"/>
    </font>
    <font>
      <sz val="11"/>
      <name val="Arioso"/>
    </font>
    <font>
      <b/>
      <i/>
      <sz val="14"/>
      <name val="Garamond"/>
      <family val="1"/>
    </font>
    <font>
      <b/>
      <i/>
      <sz val="12"/>
      <name val="Garamond"/>
      <family val="1"/>
    </font>
    <font>
      <b/>
      <i/>
      <sz val="11"/>
      <name val="Garamond"/>
      <family val="1"/>
    </font>
    <font>
      <b/>
      <i/>
      <sz val="10"/>
      <name val="Garamond"/>
      <family val="1"/>
    </font>
    <font>
      <b/>
      <i/>
      <sz val="13"/>
      <color theme="1"/>
      <name val="Garamond"/>
      <family val="1"/>
    </font>
    <font>
      <b/>
      <i/>
      <sz val="10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2"/>
      <color theme="1"/>
      <name val="Aptos Narrow"/>
      <family val="2"/>
      <scheme val="minor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Garamond"/>
      <family val="1"/>
    </font>
    <font>
      <sz val="9"/>
      <color theme="1"/>
      <name val="Calibri"/>
      <family val="2"/>
    </font>
    <font>
      <b/>
      <sz val="9"/>
      <color theme="1"/>
      <name val="Garamond"/>
      <family val="1"/>
    </font>
    <font>
      <sz val="9"/>
      <color theme="1"/>
      <name val="Aptos Narrow"/>
      <family val="2"/>
      <scheme val="minor"/>
    </font>
    <font>
      <b/>
      <sz val="9"/>
      <color theme="2" tint="-0.89999084444715716"/>
      <name val="Garamond"/>
      <family val="1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i/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0"/>
      <name val="Garamond"/>
      <family val="1"/>
    </font>
    <font>
      <sz val="12"/>
      <name val="Garamond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color theme="1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b/>
      <sz val="10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0"/>
      <name val="Garamond"/>
      <family val="1"/>
    </font>
    <font>
      <i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4" fillId="0" borderId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5" fillId="0" borderId="0" xfId="1" applyFont="1" applyAlignment="1">
      <alignment horizontal="left"/>
    </xf>
    <xf numFmtId="43" fontId="5" fillId="0" borderId="0" xfId="1" applyFont="1" applyFill="1" applyAlignment="1">
      <alignment horizontal="left"/>
    </xf>
    <xf numFmtId="0" fontId="5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3" fontId="10" fillId="2" borderId="5" xfId="1" applyFont="1" applyFill="1" applyBorder="1"/>
    <xf numFmtId="43" fontId="12" fillId="2" borderId="5" xfId="1" applyFont="1" applyFill="1" applyBorder="1"/>
    <xf numFmtId="43" fontId="11" fillId="2" borderId="6" xfId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43" fontId="11" fillId="2" borderId="9" xfId="1" applyFont="1" applyFill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43" fontId="13" fillId="0" borderId="8" xfId="1" applyFont="1" applyFill="1" applyBorder="1"/>
    <xf numFmtId="43" fontId="16" fillId="0" borderId="8" xfId="1" applyFont="1" applyFill="1" applyBorder="1"/>
    <xf numFmtId="14" fontId="17" fillId="0" borderId="7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43" fontId="19" fillId="0" borderId="8" xfId="1" applyFont="1" applyBorder="1" applyAlignment="1">
      <alignment vertical="center"/>
    </xf>
    <xf numFmtId="43" fontId="18" fillId="0" borderId="8" xfId="1" applyFont="1" applyFill="1" applyBorder="1"/>
    <xf numFmtId="43" fontId="20" fillId="0" borderId="8" xfId="1" applyFont="1" applyFill="1" applyBorder="1"/>
    <xf numFmtId="0" fontId="21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3" fontId="17" fillId="0" borderId="8" xfId="1" applyFont="1" applyFill="1" applyBorder="1" applyAlignment="1">
      <alignment horizontal="center"/>
    </xf>
    <xf numFmtId="43" fontId="22" fillId="0" borderId="8" xfId="1" applyFont="1" applyFill="1" applyBorder="1" applyAlignment="1">
      <alignment horizontal="center"/>
    </xf>
    <xf numFmtId="43" fontId="19" fillId="0" borderId="8" xfId="1" applyFont="1" applyFill="1" applyBorder="1"/>
    <xf numFmtId="0" fontId="23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43" fontId="19" fillId="0" borderId="8" xfId="1" applyFont="1" applyBorder="1"/>
    <xf numFmtId="14" fontId="23" fillId="0" borderId="7" xfId="0" applyNumberFormat="1" applyFont="1" applyBorder="1" applyAlignment="1">
      <alignment horizontal="center"/>
    </xf>
    <xf numFmtId="43" fontId="19" fillId="0" borderId="8" xfId="1" applyFont="1" applyFill="1" applyBorder="1" applyAlignment="1">
      <alignment horizontal="center"/>
    </xf>
    <xf numFmtId="0" fontId="25" fillId="0" borderId="8" xfId="0" applyFont="1" applyBorder="1" applyAlignment="1">
      <alignment horizontal="center" vertical="top"/>
    </xf>
    <xf numFmtId="43" fontId="26" fillId="0" borderId="8" xfId="0" applyNumberFormat="1" applyFont="1" applyBorder="1"/>
    <xf numFmtId="43" fontId="0" fillId="0" borderId="8" xfId="1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43" fontId="19" fillId="0" borderId="8" xfId="1" applyFont="1" applyBorder="1" applyAlignment="1">
      <alignment horizontal="center"/>
    </xf>
    <xf numFmtId="43" fontId="17" fillId="0" borderId="8" xfId="1" applyFont="1" applyFill="1" applyBorder="1"/>
    <xf numFmtId="0" fontId="27" fillId="0" borderId="0" xfId="0" applyFont="1" applyAlignment="1">
      <alignment horizontal="center"/>
    </xf>
    <xf numFmtId="43" fontId="1" fillId="0" borderId="8" xfId="1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/>
    </xf>
    <xf numFmtId="0" fontId="29" fillId="3" borderId="11" xfId="0" applyFont="1" applyFill="1" applyBorder="1" applyAlignment="1">
      <alignment horizontal="center"/>
    </xf>
    <xf numFmtId="43" fontId="29" fillId="3" borderId="11" xfId="1" applyFont="1" applyFill="1" applyBorder="1" applyAlignment="1">
      <alignment vertical="center"/>
    </xf>
    <xf numFmtId="43" fontId="29" fillId="3" borderId="12" xfId="1" applyFont="1" applyFill="1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3" fontId="31" fillId="0" borderId="0" xfId="0" applyNumberFormat="1" applyFont="1" applyAlignment="1">
      <alignment horizontal="center"/>
    </xf>
    <xf numFmtId="43" fontId="31" fillId="0" borderId="0" xfId="1" applyFont="1" applyFill="1" applyBorder="1" applyAlignment="1">
      <alignment horizontal="center"/>
    </xf>
    <xf numFmtId="43" fontId="31" fillId="0" borderId="0" xfId="1" applyFont="1" applyFill="1" applyBorder="1"/>
    <xf numFmtId="43" fontId="32" fillId="0" borderId="0" xfId="1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43" fontId="33" fillId="0" borderId="0" xfId="0" applyNumberFormat="1" applyFont="1"/>
    <xf numFmtId="0" fontId="33" fillId="0" borderId="0" xfId="0" applyFont="1"/>
    <xf numFmtId="0" fontId="6" fillId="0" borderId="0" xfId="0" applyFont="1" applyAlignment="1">
      <alignment horizontal="center"/>
    </xf>
    <xf numFmtId="0" fontId="35" fillId="0" borderId="0" xfId="2" applyFont="1" applyAlignment="1" applyProtection="1">
      <alignment horizontal="center"/>
      <protection locked="0"/>
    </xf>
    <xf numFmtId="14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43" fontId="36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43" fontId="10" fillId="2" borderId="8" xfId="1" applyFont="1" applyFill="1" applyBorder="1"/>
    <xf numFmtId="43" fontId="12" fillId="2" borderId="8" xfId="1" applyFont="1" applyFill="1" applyBorder="1"/>
    <xf numFmtId="43" fontId="36" fillId="2" borderId="8" xfId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4" fontId="37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43" fontId="0" fillId="0" borderId="8" xfId="1" applyFont="1" applyFill="1" applyBorder="1"/>
    <xf numFmtId="43" fontId="22" fillId="0" borderId="8" xfId="1" applyFont="1" applyFill="1" applyBorder="1"/>
    <xf numFmtId="43" fontId="38" fillId="0" borderId="8" xfId="1" applyFont="1" applyFill="1" applyBorder="1"/>
    <xf numFmtId="0" fontId="24" fillId="0" borderId="8" xfId="0" applyFont="1" applyBorder="1" applyAlignment="1">
      <alignment horizontal="center" vertical="center"/>
    </xf>
    <xf numFmtId="43" fontId="39" fillId="0" borderId="8" xfId="1" applyFont="1" applyFill="1" applyBorder="1"/>
    <xf numFmtId="43" fontId="21" fillId="0" borderId="8" xfId="1" applyFont="1" applyFill="1" applyBorder="1"/>
    <xf numFmtId="0" fontId="39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43" fontId="22" fillId="0" borderId="8" xfId="1" applyFont="1" applyBorder="1" applyAlignment="1">
      <alignment horizontal="center"/>
    </xf>
    <xf numFmtId="14" fontId="23" fillId="2" borderId="8" xfId="0" applyNumberFormat="1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43" fontId="41" fillId="2" borderId="8" xfId="1" applyFont="1" applyFill="1" applyBorder="1" applyAlignment="1">
      <alignment vertical="center"/>
    </xf>
    <xf numFmtId="43" fontId="42" fillId="0" borderId="8" xfId="1" applyFont="1" applyFill="1" applyBorder="1"/>
    <xf numFmtId="0" fontId="43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43" fontId="15" fillId="0" borderId="0" xfId="1" applyFont="1" applyFill="1"/>
    <xf numFmtId="43" fontId="14" fillId="0" borderId="0" xfId="1" applyFont="1" applyFill="1"/>
    <xf numFmtId="0" fontId="3" fillId="0" borderId="0" xfId="0" applyFont="1" applyAlignment="1">
      <alignment horizontal="center" vertical="center"/>
    </xf>
    <xf numFmtId="43" fontId="37" fillId="0" borderId="8" xfId="1" applyFont="1" applyFill="1" applyBorder="1"/>
    <xf numFmtId="43" fontId="1" fillId="0" borderId="8" xfId="1" applyFont="1" applyFill="1" applyBorder="1"/>
    <xf numFmtId="43" fontId="0" fillId="0" borderId="0" xfId="1" applyFont="1" applyFill="1"/>
    <xf numFmtId="0" fontId="27" fillId="0" borderId="8" xfId="0" applyFont="1" applyBorder="1" applyAlignment="1">
      <alignment horizontal="center"/>
    </xf>
    <xf numFmtId="43" fontId="12" fillId="0" borderId="0" xfId="1" applyFont="1" applyFill="1"/>
  </cellXfs>
  <cellStyles count="3">
    <cellStyle name="Millares" xfId="1" builtinId="3"/>
    <cellStyle name="Normal" xfId="0" builtinId="0"/>
    <cellStyle name="Normal 2" xfId="2" xr:uid="{F6CE5088-E418-40CA-8745-F55A4FDFC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211437A2-3538-4D43-BD21-95460340B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97F193B7-E3B7-4B8A-80D3-541E6135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FCDCCC52-A871-4015-AF68-EF2D6E95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337B6DFF-BB51-4C7D-9DA5-EA407A9A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B9C9A3A3-97D5-492F-B88B-287BAC672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148F59DF-F0EB-4BE7-BCCE-19C4D9F66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A94C1BD8-CD59-4A2C-B523-46F9A9B0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B56FC109-1F19-403E-B6A8-253490C2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7619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742950</xdr:colOff>
      <xdr:row>0</xdr:row>
      <xdr:rowOff>76200</xdr:rowOff>
    </xdr:from>
    <xdr:to>
      <xdr:col>4</xdr:col>
      <xdr:colOff>209550</xdr:colOff>
      <xdr:row>4</xdr:row>
      <xdr:rowOff>95250</xdr:rowOff>
    </xdr:to>
    <xdr:pic>
      <xdr:nvPicPr>
        <xdr:cNvPr id="10" name="Imagen 9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628E8A2E-04A2-4D90-AE6D-7B0348BF6CA6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266950" y="76200"/>
          <a:ext cx="26955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628649</xdr:colOff>
      <xdr:row>0</xdr:row>
      <xdr:rowOff>9525</xdr:rowOff>
    </xdr:from>
    <xdr:to>
      <xdr:col>3</xdr:col>
      <xdr:colOff>838199</xdr:colOff>
      <xdr:row>3</xdr:row>
      <xdr:rowOff>180974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42C6525A-85BB-47E9-A6DC-45815DBC611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152649" y="9525"/>
          <a:ext cx="2085975" cy="7429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1647821</xdr:colOff>
      <xdr:row>0</xdr:row>
      <xdr:rowOff>19050</xdr:rowOff>
    </xdr:from>
    <xdr:to>
      <xdr:col>3</xdr:col>
      <xdr:colOff>200017</xdr:colOff>
      <xdr:row>0</xdr:row>
      <xdr:rowOff>21717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E4DD7DD2-8B44-429A-B1BA-6E9E1F6B9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49567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904871</xdr:colOff>
      <xdr:row>0</xdr:row>
      <xdr:rowOff>66675</xdr:rowOff>
    </xdr:from>
    <xdr:to>
      <xdr:col>2</xdr:col>
      <xdr:colOff>1104892</xdr:colOff>
      <xdr:row>0</xdr:row>
      <xdr:rowOff>69342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ACC2FEB8-9F66-4DE6-8FA0-C239E1D8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75272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266700</xdr:colOff>
      <xdr:row>0</xdr:row>
      <xdr:rowOff>38100</xdr:rowOff>
    </xdr:from>
    <xdr:to>
      <xdr:col>4</xdr:col>
      <xdr:colOff>9525</xdr:colOff>
      <xdr:row>4</xdr:row>
      <xdr:rowOff>171450</xdr:rowOff>
    </xdr:to>
    <xdr:pic>
      <xdr:nvPicPr>
        <xdr:cNvPr id="7" name="Imagen 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B6BC74F3-3D9F-4BC4-A9CC-222106504B0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114550" y="609600"/>
          <a:ext cx="2162175" cy="895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EGRESOS%20E%20INGRESOS%202025%20(version%201).xlsb.xlsx" TargetMode="External"/><Relationship Id="rId1" Type="http://schemas.openxmlformats.org/officeDocument/2006/relationships/externalLinkPath" Target="EGRESOS%20E%20INGRESOS%202025%20(version%201)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RO 2025"/>
      <sheetName val="FIMOVIT ENERO 2025"/>
      <sheetName val="COLECTORA FEBRERO 2025"/>
      <sheetName val="FIMOVIT FEB 2025"/>
      <sheetName val="COLECTORA MARZ.2025"/>
      <sheetName val="FIMOVIT MARZ.2025"/>
      <sheetName val="COLECTORA ABRIL2025"/>
      <sheetName val="FIMOVIT ABRIL2025"/>
      <sheetName val="COLECTORA MAYO2025"/>
      <sheetName val="FIMOVIT MAYO 2025"/>
      <sheetName val="COLECTORA JUNIO 2025"/>
      <sheetName val="FIMOVIT JUNIO 2025"/>
      <sheetName val="COLECTORA JULIO 2025"/>
      <sheetName val="FIMOVIT JULIO 2025"/>
      <sheetName val="COLECTORA AGOSTO 2025"/>
      <sheetName val="FIMOVIT AGOSTO 2025"/>
      <sheetName val="COLECTORA SEPT 2025"/>
      <sheetName val="FIMOVIT SEPT 2025"/>
      <sheetName val="COLECTORA OCTUB 2025"/>
      <sheetName val="FIMOVIT OCTUB 2025"/>
      <sheetName val=" SANTIAGO OCTUBRE 2025"/>
      <sheetName val="COLECTORA NOV 2025"/>
      <sheetName val="FIMOVIT NOV 2025"/>
      <sheetName val="SANTIAGO NOV.2025"/>
      <sheetName val="COLECCTORA DIC.2025"/>
      <sheetName val="FIMOVIT DIC.2025"/>
      <sheetName val="SANTIAGO DIC.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7">
          <cell r="F87">
            <v>51353413.49500002</v>
          </cell>
        </row>
      </sheetData>
      <sheetData sheetId="25" refreshError="1">
        <row r="47">
          <cell r="G47">
            <v>27600065.809999999</v>
          </cell>
        </row>
      </sheetData>
      <sheetData sheetId="26" refreshError="1">
        <row r="47">
          <cell r="G47">
            <v>3204114.1999999997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20FB6-5F92-4349-BC3A-309764C5FCC6}">
  <dimension ref="A1:F54"/>
  <sheetViews>
    <sheetView workbookViewId="0">
      <selection activeCell="H47" sqref="H47"/>
    </sheetView>
  </sheetViews>
  <sheetFormatPr baseColWidth="10" defaultRowHeight="15"/>
  <cols>
    <col min="3" max="3" width="33.140625" customWidth="1"/>
    <col min="4" max="4" width="15.28515625" customWidth="1"/>
    <col min="6" max="6" width="24.140625" customWidth="1"/>
  </cols>
  <sheetData>
    <row r="1" spans="1:6">
      <c r="A1" s="1"/>
      <c r="B1" s="2"/>
      <c r="C1" s="2"/>
      <c r="D1" s="3"/>
      <c r="E1" s="4"/>
      <c r="F1" s="5"/>
    </row>
    <row r="2" spans="1:6">
      <c r="A2" s="1"/>
      <c r="B2" s="2"/>
      <c r="C2" s="2"/>
      <c r="D2" s="3"/>
      <c r="E2" s="4"/>
      <c r="F2" s="5"/>
    </row>
    <row r="3" spans="1:6">
      <c r="A3" s="1"/>
      <c r="B3" s="2"/>
      <c r="C3" s="2"/>
      <c r="D3" s="3"/>
      <c r="E3" s="4"/>
      <c r="F3" s="5"/>
    </row>
    <row r="4" spans="1:6" ht="18.75">
      <c r="A4" s="6"/>
      <c r="B4" s="6"/>
      <c r="C4" s="6"/>
      <c r="D4" s="6"/>
      <c r="E4" s="6"/>
      <c r="F4" s="6"/>
    </row>
    <row r="5" spans="1:6" ht="15.75">
      <c r="A5" s="7" t="s">
        <v>0</v>
      </c>
      <c r="B5" s="7"/>
      <c r="C5" s="7"/>
      <c r="D5" s="7"/>
      <c r="E5" s="7"/>
      <c r="F5" s="7"/>
    </row>
    <row r="6" spans="1:6" ht="15.75">
      <c r="A6" s="8"/>
      <c r="B6" s="8"/>
      <c r="C6" s="9" t="s">
        <v>1</v>
      </c>
      <c r="D6" s="8"/>
      <c r="E6" s="8"/>
      <c r="F6" s="8"/>
    </row>
    <row r="7" spans="1:6" ht="18.75">
      <c r="A7" s="6" t="s">
        <v>2</v>
      </c>
      <c r="B7" s="6"/>
      <c r="C7" s="6"/>
      <c r="D7" s="6"/>
      <c r="E7" s="6"/>
      <c r="F7" s="6"/>
    </row>
    <row r="8" spans="1:6" ht="16.5" thickBot="1">
      <c r="A8" s="10"/>
      <c r="B8" s="8"/>
      <c r="C8" s="11"/>
      <c r="D8" s="12"/>
      <c r="E8" s="13"/>
      <c r="F8" s="14"/>
    </row>
    <row r="9" spans="1:6" ht="17.25" thickBot="1">
      <c r="A9" s="15" t="s">
        <v>3</v>
      </c>
      <c r="B9" s="16"/>
      <c r="C9" s="16"/>
      <c r="D9" s="16"/>
      <c r="E9" s="16"/>
      <c r="F9" s="17"/>
    </row>
    <row r="10" spans="1:6" ht="15.75">
      <c r="A10" s="18"/>
      <c r="B10" s="19"/>
      <c r="C10" s="20"/>
      <c r="D10" s="21"/>
      <c r="E10" s="22"/>
      <c r="F10" s="23" t="s">
        <v>4</v>
      </c>
    </row>
    <row r="11" spans="1:6" ht="15.75">
      <c r="A11" s="24" t="s">
        <v>5</v>
      </c>
      <c r="B11" s="25" t="s">
        <v>6</v>
      </c>
      <c r="C11" s="25" t="s">
        <v>7</v>
      </c>
      <c r="D11" s="26" t="s">
        <v>8</v>
      </c>
      <c r="E11" s="26" t="s">
        <v>9</v>
      </c>
      <c r="F11" s="27" t="s">
        <v>10</v>
      </c>
    </row>
    <row r="12" spans="1:6" ht="15.75">
      <c r="A12" s="28"/>
      <c r="B12" s="29"/>
      <c r="C12" s="30" t="s">
        <v>4</v>
      </c>
      <c r="D12" s="31"/>
      <c r="E12" s="32"/>
      <c r="F12" s="32">
        <f>+'[1]COLECCTORA DIC.2025'!$F$87</f>
        <v>51353413.49500002</v>
      </c>
    </row>
    <row r="13" spans="1:6">
      <c r="A13" s="33">
        <v>46023</v>
      </c>
      <c r="B13" s="34"/>
      <c r="C13" s="35"/>
      <c r="D13" s="36">
        <v>33425</v>
      </c>
      <c r="E13" s="37"/>
      <c r="F13" s="38">
        <f>+F12+D13-E13</f>
        <v>51386838.49500002</v>
      </c>
    </row>
    <row r="14" spans="1:6">
      <c r="A14" s="33">
        <v>46024</v>
      </c>
      <c r="B14" s="39"/>
      <c r="C14" s="40"/>
      <c r="D14" s="36">
        <v>155240</v>
      </c>
      <c r="E14" s="41"/>
      <c r="F14" s="38">
        <f t="shared" ref="F14:F48" si="0">+F13+D14-E14</f>
        <v>51542078.49500002</v>
      </c>
    </row>
    <row r="15" spans="1:6">
      <c r="A15" s="33">
        <v>46025</v>
      </c>
      <c r="B15" s="42"/>
      <c r="C15" s="40"/>
      <c r="D15" s="36">
        <v>119805</v>
      </c>
      <c r="E15" s="43"/>
      <c r="F15" s="38">
        <f t="shared" si="0"/>
        <v>51661883.49500002</v>
      </c>
    </row>
    <row r="16" spans="1:6">
      <c r="A16" s="33">
        <v>46026</v>
      </c>
      <c r="B16" s="44"/>
      <c r="C16" s="45"/>
      <c r="D16" s="46">
        <v>84860</v>
      </c>
      <c r="E16" s="41"/>
      <c r="F16" s="38">
        <f t="shared" si="0"/>
        <v>51746743.49500002</v>
      </c>
    </row>
    <row r="17" spans="1:6">
      <c r="A17" s="33">
        <v>46027</v>
      </c>
      <c r="B17" s="39"/>
      <c r="C17" s="45"/>
      <c r="D17" s="36">
        <v>97310</v>
      </c>
      <c r="E17" s="41"/>
      <c r="F17" s="38">
        <f t="shared" si="0"/>
        <v>51844053.49500002</v>
      </c>
    </row>
    <row r="18" spans="1:6">
      <c r="A18" s="33">
        <v>46028</v>
      </c>
      <c r="B18" s="42"/>
      <c r="C18" s="45"/>
      <c r="D18" s="36">
        <v>277040</v>
      </c>
      <c r="E18" s="43"/>
      <c r="F18" s="38">
        <f t="shared" si="0"/>
        <v>52121093.49500002</v>
      </c>
    </row>
    <row r="19" spans="1:6">
      <c r="A19" s="33">
        <v>46029</v>
      </c>
      <c r="B19" s="47"/>
      <c r="C19" s="45"/>
      <c r="D19" s="46">
        <v>282120</v>
      </c>
      <c r="E19" s="48"/>
      <c r="F19" s="38">
        <f t="shared" si="0"/>
        <v>52403213.49500002</v>
      </c>
    </row>
    <row r="20" spans="1:6">
      <c r="A20" s="33">
        <v>46030</v>
      </c>
      <c r="B20" s="42"/>
      <c r="C20" s="49"/>
      <c r="D20" s="50">
        <v>259395</v>
      </c>
      <c r="E20" s="43"/>
      <c r="F20" s="38">
        <f t="shared" si="0"/>
        <v>52662608.49500002</v>
      </c>
    </row>
    <row r="21" spans="1:6">
      <c r="A21" s="33">
        <v>46031</v>
      </c>
      <c r="B21" s="51"/>
      <c r="C21" s="45"/>
      <c r="D21" s="46">
        <v>265335</v>
      </c>
      <c r="E21" s="48"/>
      <c r="F21" s="38">
        <f t="shared" si="0"/>
        <v>52927943.49500002</v>
      </c>
    </row>
    <row r="22" spans="1:6">
      <c r="A22" s="33">
        <v>46032</v>
      </c>
      <c r="B22" s="51"/>
      <c r="C22" s="49"/>
      <c r="D22" s="46">
        <v>143820</v>
      </c>
      <c r="E22" s="48"/>
      <c r="F22" s="38">
        <f t="shared" si="0"/>
        <v>53071763.49500002</v>
      </c>
    </row>
    <row r="23" spans="1:6">
      <c r="A23" s="33">
        <v>46033</v>
      </c>
      <c r="B23" s="51"/>
      <c r="C23" s="49"/>
      <c r="D23" s="46">
        <v>85675</v>
      </c>
      <c r="E23" s="48"/>
      <c r="F23" s="38">
        <f t="shared" si="0"/>
        <v>53157438.49500002</v>
      </c>
    </row>
    <row r="24" spans="1:6">
      <c r="A24" s="33">
        <v>46034</v>
      </c>
      <c r="B24" s="51"/>
      <c r="C24" s="45"/>
      <c r="D24" s="46">
        <v>308095</v>
      </c>
      <c r="E24" s="48"/>
      <c r="F24" s="38">
        <f t="shared" si="0"/>
        <v>53465533.49500002</v>
      </c>
    </row>
    <row r="25" spans="1:6">
      <c r="A25" s="33">
        <v>46035</v>
      </c>
      <c r="B25" s="42"/>
      <c r="C25" s="45"/>
      <c r="D25" s="50">
        <v>274085</v>
      </c>
      <c r="E25" s="43"/>
      <c r="F25" s="38">
        <f t="shared" si="0"/>
        <v>53739618.49500002</v>
      </c>
    </row>
    <row r="26" spans="1:6">
      <c r="A26" s="33">
        <v>46036</v>
      </c>
      <c r="B26" s="42"/>
      <c r="C26" s="45"/>
      <c r="D26" s="36">
        <v>306490</v>
      </c>
      <c r="E26" s="48"/>
      <c r="F26" s="38">
        <f t="shared" si="0"/>
        <v>54046108.49500002</v>
      </c>
    </row>
    <row r="27" spans="1:6">
      <c r="A27" s="33">
        <v>46037</v>
      </c>
      <c r="B27" s="39"/>
      <c r="C27" s="45"/>
      <c r="D27" s="36">
        <v>299210</v>
      </c>
      <c r="E27" s="41"/>
      <c r="F27" s="38">
        <f t="shared" si="0"/>
        <v>54345318.49500002</v>
      </c>
    </row>
    <row r="28" spans="1:6">
      <c r="A28" s="33">
        <v>46038</v>
      </c>
      <c r="B28" s="52"/>
      <c r="C28" s="45"/>
      <c r="D28" s="36">
        <v>295735</v>
      </c>
      <c r="E28" s="53"/>
      <c r="F28" s="38">
        <f t="shared" si="0"/>
        <v>54641053.49500002</v>
      </c>
    </row>
    <row r="29" spans="1:6">
      <c r="A29" s="33">
        <v>46039</v>
      </c>
      <c r="B29" s="42"/>
      <c r="C29" s="45"/>
      <c r="D29" s="36">
        <v>148105</v>
      </c>
      <c r="E29" s="43"/>
      <c r="F29" s="38">
        <f t="shared" si="0"/>
        <v>54789158.49500002</v>
      </c>
    </row>
    <row r="30" spans="1:6">
      <c r="A30" s="33">
        <v>46040</v>
      </c>
      <c r="B30" s="51"/>
      <c r="C30" s="45"/>
      <c r="D30" s="46">
        <v>92205</v>
      </c>
      <c r="E30" s="48"/>
      <c r="F30" s="38">
        <f t="shared" si="0"/>
        <v>54881363.49500002</v>
      </c>
    </row>
    <row r="31" spans="1:6">
      <c r="A31" s="33">
        <v>46041</v>
      </c>
      <c r="B31" s="51"/>
      <c r="C31" s="45"/>
      <c r="D31" s="43">
        <v>348955</v>
      </c>
      <c r="E31" s="48"/>
      <c r="F31" s="38">
        <f t="shared" si="0"/>
        <v>55230318.49500002</v>
      </c>
    </row>
    <row r="32" spans="1:6">
      <c r="A32" s="33">
        <v>46042</v>
      </c>
      <c r="B32" s="51"/>
      <c r="C32" s="45"/>
      <c r="D32" s="46">
        <v>287995</v>
      </c>
      <c r="E32" s="48"/>
      <c r="F32" s="38">
        <f t="shared" si="0"/>
        <v>55518313.49500002</v>
      </c>
    </row>
    <row r="33" spans="1:6">
      <c r="A33" s="33">
        <v>46043</v>
      </c>
      <c r="B33" s="51"/>
      <c r="C33" s="45"/>
      <c r="D33" s="46">
        <v>99240</v>
      </c>
      <c r="E33" s="48"/>
      <c r="F33" s="38">
        <f t="shared" si="0"/>
        <v>55617553.49500002</v>
      </c>
    </row>
    <row r="34" spans="1:6">
      <c r="A34" s="33">
        <v>46044</v>
      </c>
      <c r="B34" s="11"/>
      <c r="C34" s="45"/>
      <c r="D34" s="46">
        <v>289360</v>
      </c>
      <c r="E34" s="53"/>
      <c r="F34" s="38">
        <f t="shared" si="0"/>
        <v>55906913.49500002</v>
      </c>
    </row>
    <row r="35" spans="1:6">
      <c r="A35" s="33">
        <v>46045</v>
      </c>
      <c r="B35" s="42"/>
      <c r="C35" s="45"/>
      <c r="D35" s="36">
        <v>285450</v>
      </c>
      <c r="E35" s="48"/>
      <c r="F35" s="38">
        <f t="shared" si="0"/>
        <v>56192363.49500002</v>
      </c>
    </row>
    <row r="36" spans="1:6">
      <c r="A36" s="33">
        <v>46046</v>
      </c>
      <c r="B36" s="42"/>
      <c r="C36" s="45"/>
      <c r="D36" s="36">
        <v>148840</v>
      </c>
      <c r="E36" s="48"/>
      <c r="F36" s="38">
        <f t="shared" si="0"/>
        <v>56341203.49500002</v>
      </c>
    </row>
    <row r="37" spans="1:6">
      <c r="A37" s="33">
        <v>46047</v>
      </c>
      <c r="B37" s="42"/>
      <c r="C37" s="45"/>
      <c r="D37" s="36">
        <v>82555</v>
      </c>
      <c r="E37" s="48"/>
      <c r="F37" s="38">
        <f t="shared" si="0"/>
        <v>56423758.49500002</v>
      </c>
    </row>
    <row r="38" spans="1:6">
      <c r="A38" s="33">
        <v>46048</v>
      </c>
      <c r="B38" s="51"/>
      <c r="C38" s="45"/>
      <c r="D38" s="46">
        <v>98100</v>
      </c>
      <c r="E38" s="48"/>
      <c r="F38" s="38">
        <f t="shared" si="0"/>
        <v>56521858.49500002</v>
      </c>
    </row>
    <row r="39" spans="1:6">
      <c r="A39" s="33">
        <v>46049</v>
      </c>
      <c r="B39" s="42"/>
      <c r="C39" s="45"/>
      <c r="D39" s="36">
        <v>386775</v>
      </c>
      <c r="E39" s="48"/>
      <c r="F39" s="38">
        <f t="shared" si="0"/>
        <v>56908633.49500002</v>
      </c>
    </row>
    <row r="40" spans="1:6">
      <c r="A40" s="33">
        <v>46050</v>
      </c>
      <c r="B40" s="42"/>
      <c r="C40" s="45"/>
      <c r="D40" s="36">
        <v>339515</v>
      </c>
      <c r="E40" s="48"/>
      <c r="F40" s="38">
        <f t="shared" si="0"/>
        <v>57248148.49500002</v>
      </c>
    </row>
    <row r="41" spans="1:6">
      <c r="A41" s="33">
        <v>46051</v>
      </c>
      <c r="B41" s="52"/>
      <c r="C41" s="45"/>
      <c r="D41" s="36">
        <v>314530</v>
      </c>
      <c r="E41" s="53"/>
      <c r="F41" s="38">
        <f t="shared" si="0"/>
        <v>57562678.49500002</v>
      </c>
    </row>
    <row r="42" spans="1:6">
      <c r="A42" s="33">
        <v>46052</v>
      </c>
      <c r="B42" s="39"/>
      <c r="C42" s="45"/>
      <c r="D42" s="36">
        <v>322895</v>
      </c>
      <c r="E42" s="54"/>
      <c r="F42" s="38">
        <f t="shared" si="0"/>
        <v>57885573.49500002</v>
      </c>
    </row>
    <row r="43" spans="1:6">
      <c r="A43" s="33">
        <v>46053</v>
      </c>
      <c r="B43" s="51"/>
      <c r="C43" s="45"/>
      <c r="D43" s="46">
        <v>153390</v>
      </c>
      <c r="E43" s="48"/>
      <c r="F43" s="38">
        <f t="shared" si="0"/>
        <v>58038963.49500002</v>
      </c>
    </row>
    <row r="44" spans="1:6">
      <c r="A44" s="33">
        <v>46053</v>
      </c>
      <c r="B44" s="42"/>
      <c r="C44" s="55" t="s">
        <v>11</v>
      </c>
      <c r="D44" s="46">
        <v>28793661.530000001</v>
      </c>
      <c r="E44" s="48"/>
      <c r="F44" s="38">
        <f t="shared" si="0"/>
        <v>86832625.025000021</v>
      </c>
    </row>
    <row r="45" spans="1:6">
      <c r="A45" s="33">
        <v>46053</v>
      </c>
      <c r="B45" s="42"/>
      <c r="C45" s="55" t="s">
        <v>11</v>
      </c>
      <c r="D45" s="46">
        <v>5600</v>
      </c>
      <c r="E45" s="48"/>
      <c r="F45" s="38">
        <f t="shared" si="0"/>
        <v>86838225.025000021</v>
      </c>
    </row>
    <row r="46" spans="1:6">
      <c r="A46" s="33">
        <v>46053</v>
      </c>
      <c r="B46" s="42"/>
      <c r="C46" s="55" t="s">
        <v>11</v>
      </c>
      <c r="D46" s="46">
        <v>2235</v>
      </c>
      <c r="E46" s="48"/>
      <c r="F46" s="38">
        <f t="shared" si="0"/>
        <v>86840460.025000021</v>
      </c>
    </row>
    <row r="47" spans="1:6">
      <c r="A47" s="33">
        <v>46053</v>
      </c>
      <c r="B47" s="42"/>
      <c r="C47" s="55" t="s">
        <v>11</v>
      </c>
      <c r="D47" s="46">
        <v>2320</v>
      </c>
      <c r="E47" s="48"/>
      <c r="F47" s="38">
        <f t="shared" si="0"/>
        <v>86842780.025000021</v>
      </c>
    </row>
    <row r="48" spans="1:6">
      <c r="A48" s="33">
        <v>46053</v>
      </c>
      <c r="B48" s="56"/>
      <c r="C48" s="45" t="s">
        <v>12</v>
      </c>
      <c r="D48" s="53"/>
      <c r="E48" s="48">
        <v>2470</v>
      </c>
      <c r="F48" s="38">
        <f t="shared" si="0"/>
        <v>86840310.025000021</v>
      </c>
    </row>
    <row r="49" spans="1:6" ht="15.75" thickBot="1">
      <c r="A49" s="57"/>
      <c r="B49" s="58"/>
      <c r="C49" s="58"/>
      <c r="D49" s="59">
        <f>SUM(D13:D48)</f>
        <v>35489366.530000001</v>
      </c>
      <c r="E49" s="59">
        <f>SUM(E16:E48)</f>
        <v>2470</v>
      </c>
      <c r="F49" s="60"/>
    </row>
    <row r="50" spans="1:6" ht="15.75">
      <c r="A50" s="61"/>
      <c r="B50" s="62"/>
      <c r="C50" s="63"/>
      <c r="D50" s="64"/>
      <c r="E50" s="65"/>
      <c r="F50" s="65"/>
    </row>
    <row r="51" spans="1:6" ht="15.75">
      <c r="A51" s="66"/>
      <c r="B51" s="67"/>
      <c r="C51" s="68"/>
      <c r="E51" s="69"/>
      <c r="F51" s="70"/>
    </row>
    <row r="52" spans="1:6">
      <c r="A52" s="71" t="s">
        <v>13</v>
      </c>
      <c r="B52" s="71"/>
      <c r="C52" s="72" t="s">
        <v>14</v>
      </c>
      <c r="D52" s="72"/>
      <c r="E52" s="72" t="s">
        <v>15</v>
      </c>
      <c r="F52" s="72"/>
    </row>
    <row r="53" spans="1:6">
      <c r="A53" s="73" t="s">
        <v>16</v>
      </c>
      <c r="B53" s="73"/>
      <c r="C53" s="72" t="s">
        <v>17</v>
      </c>
      <c r="D53" s="72"/>
      <c r="E53" s="9" t="s">
        <v>18</v>
      </c>
      <c r="F53" s="9"/>
    </row>
    <row r="54" spans="1:6">
      <c r="A54" s="74" t="s">
        <v>19</v>
      </c>
      <c r="B54" s="74"/>
      <c r="C54" s="72" t="s">
        <v>20</v>
      </c>
      <c r="D54" s="72"/>
      <c r="E54" s="75" t="s">
        <v>21</v>
      </c>
      <c r="F54" s="75"/>
    </row>
  </sheetData>
  <protectedRanges>
    <protectedRange sqref="E52" name="Rango1_2_1_9_1_1_1_1_2_1_1_1_1_1_1"/>
  </protectedRanges>
  <mergeCells count="11">
    <mergeCell ref="A53:B53"/>
    <mergeCell ref="C53:D53"/>
    <mergeCell ref="A54:B54"/>
    <mergeCell ref="C54:D54"/>
    <mergeCell ref="A4:F4"/>
    <mergeCell ref="A5:F5"/>
    <mergeCell ref="A7:F7"/>
    <mergeCell ref="A9:F9"/>
    <mergeCell ref="A52:B52"/>
    <mergeCell ref="C52:D52"/>
    <mergeCell ref="E52:F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2526-6083-4430-8D5A-31B9F2E239CC}">
  <dimension ref="A1:F49"/>
  <sheetViews>
    <sheetView topLeftCell="A14" workbookViewId="0">
      <selection activeCell="L37" sqref="L37"/>
    </sheetView>
  </sheetViews>
  <sheetFormatPr baseColWidth="10" defaultRowHeight="15"/>
  <cols>
    <col min="3" max="3" width="28.140625" customWidth="1"/>
    <col min="4" max="4" width="17.42578125" customWidth="1"/>
    <col min="6" max="6" width="19.7109375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6"/>
      <c r="B2" s="76"/>
      <c r="C2" s="77"/>
      <c r="D2" s="76"/>
      <c r="E2" s="76"/>
      <c r="F2" s="76"/>
    </row>
    <row r="3" spans="1:6" ht="18.75">
      <c r="A3" s="76"/>
      <c r="B3" s="76"/>
      <c r="C3" s="77"/>
      <c r="D3" s="76"/>
      <c r="E3" s="76"/>
      <c r="F3" s="76"/>
    </row>
    <row r="4" spans="1:6" ht="18.75">
      <c r="A4" s="6" t="s">
        <v>0</v>
      </c>
      <c r="B4" s="6"/>
      <c r="C4" s="6"/>
      <c r="D4" s="6"/>
      <c r="E4" s="6"/>
      <c r="F4" s="6"/>
    </row>
    <row r="5" spans="1:6" ht="18.75">
      <c r="A5" s="76"/>
      <c r="B5" s="76"/>
      <c r="C5" s="9" t="s">
        <v>22</v>
      </c>
      <c r="D5" s="76"/>
      <c r="E5" s="76"/>
      <c r="F5" s="76"/>
    </row>
    <row r="6" spans="1:6" ht="18.75">
      <c r="A6" s="6" t="s">
        <v>2</v>
      </c>
      <c r="B6" s="6"/>
      <c r="C6" s="6"/>
      <c r="D6" s="6"/>
      <c r="E6" s="6"/>
      <c r="F6" s="6"/>
    </row>
    <row r="7" spans="1:6" ht="15.75">
      <c r="A7" s="8"/>
      <c r="B7" s="8"/>
      <c r="C7" s="78"/>
      <c r="D7" s="13"/>
      <c r="E7" s="13"/>
      <c r="F7" s="14"/>
    </row>
    <row r="8" spans="1:6" ht="16.5">
      <c r="A8" s="79" t="s">
        <v>23</v>
      </c>
      <c r="B8" s="79"/>
      <c r="C8" s="79"/>
      <c r="D8" s="79"/>
      <c r="E8" s="79"/>
      <c r="F8" s="79"/>
    </row>
    <row r="9" spans="1:6" ht="15.75">
      <c r="A9" s="25"/>
      <c r="B9" s="80"/>
      <c r="C9" s="81"/>
      <c r="D9" s="82"/>
      <c r="E9" s="83"/>
      <c r="F9" s="84" t="s">
        <v>4</v>
      </c>
    </row>
    <row r="10" spans="1:6" ht="15.75">
      <c r="A10" s="25" t="s">
        <v>5</v>
      </c>
      <c r="B10" s="85" t="s">
        <v>24</v>
      </c>
      <c r="C10" s="81" t="s">
        <v>7</v>
      </c>
      <c r="D10" s="26" t="s">
        <v>8</v>
      </c>
      <c r="E10" s="26" t="s">
        <v>9</v>
      </c>
      <c r="F10" s="26" t="s">
        <v>10</v>
      </c>
    </row>
    <row r="11" spans="1:6" ht="15.75">
      <c r="A11" s="86"/>
      <c r="B11" s="29"/>
      <c r="C11" s="87" t="s">
        <v>4</v>
      </c>
      <c r="D11" s="31"/>
      <c r="E11" s="32"/>
      <c r="F11" s="32">
        <f>+'[1]FIMOVIT DIC.2025'!$G$47</f>
        <v>27600065.809999999</v>
      </c>
    </row>
    <row r="12" spans="1:6">
      <c r="A12" s="88">
        <v>46023</v>
      </c>
      <c r="B12" s="44"/>
      <c r="C12" s="89"/>
      <c r="D12" s="90">
        <v>63870</v>
      </c>
      <c r="E12" s="91"/>
      <c r="F12" s="92">
        <f>+F11+D12-E12</f>
        <v>27663935.809999999</v>
      </c>
    </row>
    <row r="13" spans="1:6">
      <c r="A13" s="88">
        <v>46024</v>
      </c>
      <c r="B13" s="51"/>
      <c r="C13" s="93"/>
      <c r="D13" s="90">
        <v>83490</v>
      </c>
      <c r="E13" s="91"/>
      <c r="F13" s="92">
        <f t="shared" ref="F13:F43" si="0">+F12+D13-E13</f>
        <v>27747425.809999999</v>
      </c>
    </row>
    <row r="14" spans="1:6">
      <c r="A14" s="88">
        <v>46025</v>
      </c>
      <c r="B14" s="44"/>
      <c r="C14" s="89"/>
      <c r="D14" s="90">
        <v>80190</v>
      </c>
      <c r="E14" s="94"/>
      <c r="F14" s="92">
        <f t="shared" si="0"/>
        <v>27827615.809999999</v>
      </c>
    </row>
    <row r="15" spans="1:6">
      <c r="A15" s="88">
        <v>46026</v>
      </c>
      <c r="B15" s="44"/>
      <c r="C15" s="89"/>
      <c r="D15" s="90">
        <v>62745</v>
      </c>
      <c r="E15" s="94"/>
      <c r="F15" s="92">
        <f t="shared" si="0"/>
        <v>27890360.809999999</v>
      </c>
    </row>
    <row r="16" spans="1:6">
      <c r="A16" s="88">
        <v>46027</v>
      </c>
      <c r="B16" s="44"/>
      <c r="C16" s="89"/>
      <c r="D16" s="90">
        <v>95445</v>
      </c>
      <c r="E16" s="94"/>
      <c r="F16" s="92">
        <f t="shared" si="0"/>
        <v>27985805.809999999</v>
      </c>
    </row>
    <row r="17" spans="1:6">
      <c r="A17" s="88">
        <v>46028</v>
      </c>
      <c r="B17" s="44"/>
      <c r="C17" s="93"/>
      <c r="D17" s="90">
        <v>198690</v>
      </c>
      <c r="E17" s="94"/>
      <c r="F17" s="92">
        <f t="shared" si="0"/>
        <v>28184495.809999999</v>
      </c>
    </row>
    <row r="18" spans="1:6">
      <c r="A18" s="88">
        <v>46029</v>
      </c>
      <c r="B18" s="51"/>
      <c r="C18" s="93"/>
      <c r="D18" s="90">
        <v>213950</v>
      </c>
      <c r="E18" s="91"/>
      <c r="F18" s="92">
        <f t="shared" si="0"/>
        <v>28398445.809999999</v>
      </c>
    </row>
    <row r="19" spans="1:6">
      <c r="A19" s="88">
        <v>46030</v>
      </c>
      <c r="B19" s="51"/>
      <c r="C19" s="93"/>
      <c r="D19" s="90">
        <v>186535</v>
      </c>
      <c r="E19" s="91"/>
      <c r="F19" s="92">
        <f t="shared" si="0"/>
        <v>28584980.809999999</v>
      </c>
    </row>
    <row r="20" spans="1:6">
      <c r="A20" s="88">
        <v>46031</v>
      </c>
      <c r="B20" s="44"/>
      <c r="C20" s="93"/>
      <c r="D20" s="90">
        <v>167010</v>
      </c>
      <c r="E20" s="95"/>
      <c r="F20" s="92">
        <f t="shared" si="0"/>
        <v>28751990.809999999</v>
      </c>
    </row>
    <row r="21" spans="1:6">
      <c r="A21" s="88">
        <v>46032</v>
      </c>
      <c r="B21" s="44"/>
      <c r="C21" s="93"/>
      <c r="D21" s="90">
        <v>108710</v>
      </c>
      <c r="E21" s="95"/>
      <c r="F21" s="92">
        <f t="shared" si="0"/>
        <v>28860700.809999999</v>
      </c>
    </row>
    <row r="22" spans="1:6">
      <c r="A22" s="88">
        <v>46033</v>
      </c>
      <c r="B22" s="44"/>
      <c r="C22" s="93"/>
      <c r="D22" s="90">
        <v>102675</v>
      </c>
      <c r="E22" s="95"/>
      <c r="F22" s="92">
        <f t="shared" si="0"/>
        <v>28963375.809999999</v>
      </c>
    </row>
    <row r="23" spans="1:6">
      <c r="A23" s="88">
        <v>46034</v>
      </c>
      <c r="B23" s="44"/>
      <c r="C23" s="93"/>
      <c r="D23" s="90">
        <v>205550</v>
      </c>
      <c r="E23" s="95"/>
      <c r="F23" s="92">
        <f t="shared" si="0"/>
        <v>29168925.809999999</v>
      </c>
    </row>
    <row r="24" spans="1:6">
      <c r="A24" s="88">
        <v>46035</v>
      </c>
      <c r="B24" s="44"/>
      <c r="C24" s="93"/>
      <c r="D24" s="90">
        <v>224075</v>
      </c>
      <c r="E24" s="95"/>
      <c r="F24" s="92">
        <f t="shared" si="0"/>
        <v>29393000.809999999</v>
      </c>
    </row>
    <row r="25" spans="1:6">
      <c r="A25" s="88">
        <v>46036</v>
      </c>
      <c r="B25" s="51"/>
      <c r="C25" s="93"/>
      <c r="D25" s="90">
        <v>217910</v>
      </c>
      <c r="E25" s="91"/>
      <c r="F25" s="92">
        <f t="shared" si="0"/>
        <v>29610910.809999999</v>
      </c>
    </row>
    <row r="26" spans="1:6">
      <c r="A26" s="88">
        <v>46037</v>
      </c>
      <c r="B26" s="44"/>
      <c r="C26" s="93"/>
      <c r="D26" s="90">
        <v>166725</v>
      </c>
      <c r="E26" s="95"/>
      <c r="F26" s="92">
        <f t="shared" si="0"/>
        <v>29777635.809999999</v>
      </c>
    </row>
    <row r="27" spans="1:6">
      <c r="A27" s="88">
        <v>46038</v>
      </c>
      <c r="B27" s="44"/>
      <c r="C27" s="93"/>
      <c r="D27" s="90">
        <v>135675</v>
      </c>
      <c r="E27" s="94"/>
      <c r="F27" s="92">
        <f t="shared" si="0"/>
        <v>29913310.809999999</v>
      </c>
    </row>
    <row r="28" spans="1:6">
      <c r="A28" s="88">
        <v>46039</v>
      </c>
      <c r="B28" s="39"/>
      <c r="C28" s="93"/>
      <c r="D28" s="90">
        <v>62190</v>
      </c>
      <c r="E28" s="95"/>
      <c r="F28" s="92">
        <f t="shared" si="0"/>
        <v>29975500.809999999</v>
      </c>
    </row>
    <row r="29" spans="1:6">
      <c r="A29" s="88">
        <v>46040</v>
      </c>
      <c r="B29" s="44"/>
      <c r="C29" s="93"/>
      <c r="D29" s="90">
        <v>189930</v>
      </c>
      <c r="E29" s="94"/>
      <c r="F29" s="92">
        <f t="shared" si="0"/>
        <v>30165430.809999999</v>
      </c>
    </row>
    <row r="30" spans="1:6">
      <c r="A30" s="88">
        <v>46041</v>
      </c>
      <c r="B30" s="44"/>
      <c r="C30" s="89"/>
      <c r="D30" s="90">
        <v>288435</v>
      </c>
      <c r="E30" s="94"/>
      <c r="F30" s="92">
        <f t="shared" si="0"/>
        <v>30453865.809999999</v>
      </c>
    </row>
    <row r="31" spans="1:6">
      <c r="A31" s="88">
        <v>46042</v>
      </c>
      <c r="B31" s="44"/>
      <c r="C31" s="89"/>
      <c r="D31" s="90">
        <v>186975</v>
      </c>
      <c r="E31" s="94"/>
      <c r="F31" s="92">
        <f t="shared" si="0"/>
        <v>30640840.809999999</v>
      </c>
    </row>
    <row r="32" spans="1:6">
      <c r="A32" s="88">
        <v>46043</v>
      </c>
      <c r="B32" s="44"/>
      <c r="C32" s="89"/>
      <c r="D32" s="90">
        <v>112035</v>
      </c>
      <c r="E32" s="95"/>
      <c r="F32" s="92">
        <f t="shared" si="0"/>
        <v>30752875.809999999</v>
      </c>
    </row>
    <row r="33" spans="1:6">
      <c r="A33" s="88">
        <v>46044</v>
      </c>
      <c r="B33" s="44"/>
      <c r="C33" s="89"/>
      <c r="D33" s="90">
        <v>244425</v>
      </c>
      <c r="E33" s="94"/>
      <c r="F33" s="92">
        <f t="shared" si="0"/>
        <v>30997300.809999999</v>
      </c>
    </row>
    <row r="34" spans="1:6">
      <c r="A34" s="88">
        <v>46045</v>
      </c>
      <c r="B34" s="44"/>
      <c r="C34" s="89"/>
      <c r="D34" s="90">
        <v>167150</v>
      </c>
      <c r="E34" s="94"/>
      <c r="F34" s="92">
        <f t="shared" si="0"/>
        <v>31164450.809999999</v>
      </c>
    </row>
    <row r="35" spans="1:6">
      <c r="A35" s="88">
        <v>46046</v>
      </c>
      <c r="B35" s="44"/>
      <c r="C35" s="89"/>
      <c r="D35" s="90">
        <v>98820</v>
      </c>
      <c r="E35" s="94"/>
      <c r="F35" s="92">
        <f t="shared" si="0"/>
        <v>31263270.809999999</v>
      </c>
    </row>
    <row r="36" spans="1:6">
      <c r="A36" s="88">
        <v>46047</v>
      </c>
      <c r="B36" s="51"/>
      <c r="C36" s="96"/>
      <c r="D36" s="90">
        <v>59685</v>
      </c>
      <c r="E36" s="91"/>
      <c r="F36" s="92">
        <f t="shared" si="0"/>
        <v>31322955.809999999</v>
      </c>
    </row>
    <row r="37" spans="1:6">
      <c r="A37" s="88">
        <v>46048</v>
      </c>
      <c r="B37" s="97"/>
      <c r="C37" s="93"/>
      <c r="D37" s="91">
        <v>104190</v>
      </c>
      <c r="E37" s="98"/>
      <c r="F37" s="92">
        <f t="shared" si="0"/>
        <v>31427145.809999999</v>
      </c>
    </row>
    <row r="38" spans="1:6">
      <c r="A38" s="88">
        <v>46049</v>
      </c>
      <c r="B38" s="51"/>
      <c r="C38" s="96"/>
      <c r="D38" s="90">
        <v>228735</v>
      </c>
      <c r="E38" s="91"/>
      <c r="F38" s="92">
        <f t="shared" si="0"/>
        <v>31655880.809999999</v>
      </c>
    </row>
    <row r="39" spans="1:6">
      <c r="A39" s="88">
        <v>46050</v>
      </c>
      <c r="B39" s="51"/>
      <c r="C39" s="96"/>
      <c r="D39" s="90">
        <v>231825</v>
      </c>
      <c r="E39" s="91"/>
      <c r="F39" s="92">
        <f t="shared" si="0"/>
        <v>31887705.809999999</v>
      </c>
    </row>
    <row r="40" spans="1:6">
      <c r="A40" s="88">
        <v>46051</v>
      </c>
      <c r="B40" s="51"/>
      <c r="C40" s="96"/>
      <c r="D40" s="90">
        <v>237150</v>
      </c>
      <c r="E40" s="91"/>
      <c r="F40" s="92">
        <f t="shared" si="0"/>
        <v>32124855.809999999</v>
      </c>
    </row>
    <row r="41" spans="1:6">
      <c r="A41" s="88">
        <v>46052</v>
      </c>
      <c r="B41" s="51"/>
      <c r="C41" s="96"/>
      <c r="D41" s="90">
        <v>193460</v>
      </c>
      <c r="E41" s="91"/>
      <c r="F41" s="92">
        <f t="shared" si="0"/>
        <v>32318315.809999999</v>
      </c>
    </row>
    <row r="42" spans="1:6">
      <c r="A42" s="88">
        <v>46053</v>
      </c>
      <c r="B42" s="44"/>
      <c r="C42" s="89"/>
      <c r="D42" s="90">
        <v>106875</v>
      </c>
      <c r="E42" s="94"/>
      <c r="F42" s="92">
        <f t="shared" si="0"/>
        <v>32425190.809999999</v>
      </c>
    </row>
    <row r="43" spans="1:6">
      <c r="A43" s="88">
        <v>46053</v>
      </c>
      <c r="B43" s="44"/>
      <c r="C43" s="45" t="s">
        <v>12</v>
      </c>
      <c r="D43" s="90"/>
      <c r="E43" s="94">
        <v>185113.5</v>
      </c>
      <c r="F43" s="92">
        <f t="shared" si="0"/>
        <v>32240077.309999999</v>
      </c>
    </row>
    <row r="44" spans="1:6">
      <c r="A44" s="99"/>
      <c r="B44" s="100"/>
      <c r="C44" s="100"/>
      <c r="D44" s="101">
        <f>SUM(D12:D43)</f>
        <v>4825125</v>
      </c>
      <c r="E44" s="101">
        <f>SUM(E43)</f>
        <v>185113.5</v>
      </c>
      <c r="F44" s="102"/>
    </row>
    <row r="45" spans="1:6" ht="15.75">
      <c r="A45" s="103"/>
      <c r="B45" s="62"/>
      <c r="C45" s="104"/>
      <c r="D45" s="65"/>
      <c r="F45" s="65"/>
    </row>
    <row r="46" spans="1:6">
      <c r="A46" s="71" t="s">
        <v>13</v>
      </c>
      <c r="B46" s="71"/>
      <c r="C46" s="72" t="s">
        <v>14</v>
      </c>
      <c r="D46" s="72"/>
      <c r="E46" s="72" t="s">
        <v>15</v>
      </c>
      <c r="F46" s="72"/>
    </row>
    <row r="47" spans="1:6">
      <c r="A47" s="73" t="s">
        <v>16</v>
      </c>
      <c r="B47" s="73"/>
      <c r="C47" s="72" t="s">
        <v>17</v>
      </c>
      <c r="D47" s="72"/>
      <c r="E47" s="9" t="s">
        <v>18</v>
      </c>
      <c r="F47" s="9"/>
    </row>
    <row r="48" spans="1:6">
      <c r="A48" s="74" t="s">
        <v>19</v>
      </c>
      <c r="B48" s="74"/>
      <c r="C48" s="72" t="s">
        <v>20</v>
      </c>
      <c r="D48" s="72"/>
      <c r="E48" s="75" t="s">
        <v>21</v>
      </c>
      <c r="F48" s="75"/>
    </row>
    <row r="49" spans="1:6" ht="15.75">
      <c r="A49" s="105"/>
      <c r="B49" s="105"/>
      <c r="C49" s="106"/>
      <c r="D49" s="107"/>
      <c r="E49" s="108"/>
      <c r="F49" s="107"/>
    </row>
  </sheetData>
  <protectedRanges>
    <protectedRange sqref="E46" name="Rango1_2_1_9_1_1_1_1_2_1_1_1_1_1_1"/>
  </protectedRanges>
  <mergeCells count="11">
    <mergeCell ref="A47:B47"/>
    <mergeCell ref="C47:D47"/>
    <mergeCell ref="A48:B48"/>
    <mergeCell ref="C48:D48"/>
    <mergeCell ref="A1:F1"/>
    <mergeCell ref="A4:F4"/>
    <mergeCell ref="A6:F6"/>
    <mergeCell ref="A8:F8"/>
    <mergeCell ref="A46:B46"/>
    <mergeCell ref="C46:D46"/>
    <mergeCell ref="E46:F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7856-7249-4F9B-B34B-AB90751409FB}">
  <dimension ref="A1:F49"/>
  <sheetViews>
    <sheetView tabSelected="1" workbookViewId="0">
      <selection activeCell="J28" sqref="J28"/>
    </sheetView>
  </sheetViews>
  <sheetFormatPr baseColWidth="10" defaultRowHeight="15"/>
  <cols>
    <col min="3" max="3" width="23" customWidth="1"/>
    <col min="4" max="4" width="13.28515625" customWidth="1"/>
  </cols>
  <sheetData>
    <row r="1" spans="1:6">
      <c r="A1" s="2"/>
      <c r="B1" s="2"/>
      <c r="C1" s="109"/>
      <c r="D1" s="4"/>
      <c r="E1" s="4"/>
      <c r="F1" s="5"/>
    </row>
    <row r="2" spans="1:6" ht="18.75">
      <c r="A2" s="6"/>
      <c r="B2" s="6"/>
      <c r="C2" s="6"/>
      <c r="D2" s="6"/>
      <c r="E2" s="6"/>
      <c r="F2" s="6"/>
    </row>
    <row r="3" spans="1:6" ht="18.75">
      <c r="A3" s="76"/>
      <c r="B3" s="76"/>
      <c r="C3" s="77"/>
      <c r="D3" s="76"/>
      <c r="E3" s="76"/>
      <c r="F3" s="76"/>
    </row>
    <row r="4" spans="1:6" ht="18.75">
      <c r="A4" s="6" t="s">
        <v>0</v>
      </c>
      <c r="B4" s="6"/>
      <c r="C4" s="6"/>
      <c r="D4" s="6"/>
      <c r="E4" s="6"/>
      <c r="F4" s="6"/>
    </row>
    <row r="5" spans="1:6" ht="18.75">
      <c r="A5" s="76"/>
      <c r="B5" s="76"/>
      <c r="C5" s="9" t="s">
        <v>25</v>
      </c>
      <c r="D5" s="76"/>
      <c r="E5" s="76"/>
      <c r="F5" s="76"/>
    </row>
    <row r="6" spans="1:6" ht="18.75">
      <c r="A6" s="6" t="s">
        <v>2</v>
      </c>
      <c r="B6" s="6"/>
      <c r="C6" s="6"/>
      <c r="D6" s="6"/>
      <c r="E6" s="6"/>
      <c r="F6" s="6"/>
    </row>
    <row r="7" spans="1:6" ht="15.75">
      <c r="A7" s="8"/>
      <c r="B7" s="8"/>
      <c r="C7" s="78"/>
      <c r="D7" s="13"/>
      <c r="E7" s="13"/>
      <c r="F7" s="14"/>
    </row>
    <row r="8" spans="1:6" ht="16.5">
      <c r="A8" s="79" t="s">
        <v>26</v>
      </c>
      <c r="B8" s="79"/>
      <c r="C8" s="79"/>
      <c r="D8" s="79"/>
      <c r="E8" s="79"/>
      <c r="F8" s="79"/>
    </row>
    <row r="9" spans="1:6" ht="15.75">
      <c r="A9" s="25"/>
      <c r="B9" s="80"/>
      <c r="C9" s="81"/>
      <c r="D9" s="82"/>
      <c r="E9" s="83"/>
      <c r="F9" s="84" t="s">
        <v>4</v>
      </c>
    </row>
    <row r="10" spans="1:6" ht="15.75">
      <c r="A10" s="25" t="s">
        <v>5</v>
      </c>
      <c r="B10" s="85" t="s">
        <v>24</v>
      </c>
      <c r="C10" s="81" t="s">
        <v>7</v>
      </c>
      <c r="D10" s="26" t="s">
        <v>8</v>
      </c>
      <c r="E10" s="26" t="s">
        <v>9</v>
      </c>
      <c r="F10" s="26" t="s">
        <v>10</v>
      </c>
    </row>
    <row r="11" spans="1:6" ht="15.75">
      <c r="A11" s="86"/>
      <c r="B11" s="29"/>
      <c r="C11" s="87" t="s">
        <v>4</v>
      </c>
      <c r="D11" s="31"/>
      <c r="E11" s="32"/>
      <c r="F11" s="32">
        <f>+'[1]SANTIAGO DIC.2025'!$G$47</f>
        <v>3204114.1999999997</v>
      </c>
    </row>
    <row r="12" spans="1:6" ht="15.75">
      <c r="A12" s="86">
        <v>46023</v>
      </c>
      <c r="B12" s="29"/>
      <c r="C12" s="87"/>
      <c r="D12" s="110">
        <v>3885</v>
      </c>
      <c r="E12" s="32"/>
      <c r="F12" s="32">
        <f>+F11+D12-E12</f>
        <v>3207999.1999999997</v>
      </c>
    </row>
    <row r="13" spans="1:6" ht="15.75">
      <c r="A13" s="86">
        <v>46024</v>
      </c>
      <c r="B13" s="29"/>
      <c r="C13" s="87"/>
      <c r="D13" s="110">
        <v>22120</v>
      </c>
      <c r="E13" s="32"/>
      <c r="F13" s="32">
        <f t="shared" ref="F13:F43" si="0">+F12+D13-E13</f>
        <v>3230119.1999999997</v>
      </c>
    </row>
    <row r="14" spans="1:6" ht="15.75">
      <c r="A14" s="86">
        <v>46025</v>
      </c>
      <c r="B14" s="29"/>
      <c r="C14" s="87"/>
      <c r="D14" s="110">
        <v>14980</v>
      </c>
      <c r="E14" s="32"/>
      <c r="F14" s="32">
        <f t="shared" si="0"/>
        <v>3245099.1999999997</v>
      </c>
    </row>
    <row r="15" spans="1:6" ht="15.75">
      <c r="A15" s="86">
        <v>46026</v>
      </c>
      <c r="B15" s="29"/>
      <c r="C15" s="87"/>
      <c r="D15" s="110">
        <v>5355</v>
      </c>
      <c r="E15" s="32"/>
      <c r="F15" s="32">
        <f t="shared" si="0"/>
        <v>3250454.1999999997</v>
      </c>
    </row>
    <row r="16" spans="1:6" ht="15.75">
      <c r="A16" s="86">
        <v>46027</v>
      </c>
      <c r="B16" s="29"/>
      <c r="C16" s="87"/>
      <c r="D16" s="110">
        <v>9415</v>
      </c>
      <c r="E16" s="32"/>
      <c r="F16" s="32">
        <f t="shared" si="0"/>
        <v>3259869.1999999997</v>
      </c>
    </row>
    <row r="17" spans="1:6" ht="15.75">
      <c r="A17" s="86">
        <v>46028</v>
      </c>
      <c r="B17" s="29"/>
      <c r="C17" s="87"/>
      <c r="D17" s="110">
        <v>38430</v>
      </c>
      <c r="E17" s="32"/>
      <c r="F17" s="32">
        <f t="shared" si="0"/>
        <v>3298299.1999999997</v>
      </c>
    </row>
    <row r="18" spans="1:6" ht="15.75">
      <c r="A18" s="86">
        <v>46029</v>
      </c>
      <c r="B18" s="29"/>
      <c r="C18" s="87"/>
      <c r="D18" s="110">
        <v>44590</v>
      </c>
      <c r="E18" s="32"/>
      <c r="F18" s="32">
        <f t="shared" si="0"/>
        <v>3342889.1999999997</v>
      </c>
    </row>
    <row r="19" spans="1:6" ht="15.75">
      <c r="A19" s="86">
        <v>46030</v>
      </c>
      <c r="B19" s="29"/>
      <c r="C19" s="87"/>
      <c r="D19" s="110">
        <v>45290</v>
      </c>
      <c r="E19" s="32"/>
      <c r="F19" s="32">
        <f t="shared" si="0"/>
        <v>3388179.1999999997</v>
      </c>
    </row>
    <row r="20" spans="1:6" ht="15.75">
      <c r="A20" s="86">
        <v>46031</v>
      </c>
      <c r="B20" s="29"/>
      <c r="C20" s="87"/>
      <c r="D20" s="110">
        <v>47110</v>
      </c>
      <c r="E20" s="32"/>
      <c r="F20" s="32">
        <f t="shared" si="0"/>
        <v>3435289.1999999997</v>
      </c>
    </row>
    <row r="21" spans="1:6" ht="15.75">
      <c r="A21" s="86">
        <v>46032</v>
      </c>
      <c r="B21" s="29"/>
      <c r="C21" s="87"/>
      <c r="D21" s="110">
        <v>18095</v>
      </c>
      <c r="E21" s="32"/>
      <c r="F21" s="32">
        <f t="shared" si="0"/>
        <v>3453384.1999999997</v>
      </c>
    </row>
    <row r="22" spans="1:6" ht="15.75">
      <c r="A22" s="86">
        <v>46033</v>
      </c>
      <c r="B22" s="29"/>
      <c r="C22" s="87"/>
      <c r="D22" s="110">
        <v>5460</v>
      </c>
      <c r="E22" s="32"/>
      <c r="F22" s="32">
        <f t="shared" si="0"/>
        <v>3458844.1999999997</v>
      </c>
    </row>
    <row r="23" spans="1:6" ht="15.75">
      <c r="A23" s="86">
        <v>46034</v>
      </c>
      <c r="B23" s="29"/>
      <c r="C23" s="87"/>
      <c r="D23" s="110">
        <v>48020</v>
      </c>
      <c r="E23" s="32"/>
      <c r="F23" s="32">
        <f t="shared" si="0"/>
        <v>3506864.1999999997</v>
      </c>
    </row>
    <row r="24" spans="1:6" ht="15.75">
      <c r="A24" s="86">
        <v>46035</v>
      </c>
      <c r="B24" s="29"/>
      <c r="C24" s="87"/>
      <c r="D24" s="110">
        <v>48300</v>
      </c>
      <c r="E24" s="32"/>
      <c r="F24" s="32">
        <f t="shared" si="0"/>
        <v>3555164.1999999997</v>
      </c>
    </row>
    <row r="25" spans="1:6" ht="15.75">
      <c r="A25" s="86">
        <v>46036</v>
      </c>
      <c r="B25" s="29"/>
      <c r="C25" s="87"/>
      <c r="D25" s="110">
        <v>55335</v>
      </c>
      <c r="E25" s="32"/>
      <c r="F25" s="32">
        <f t="shared" si="0"/>
        <v>3610499.1999999997</v>
      </c>
    </row>
    <row r="26" spans="1:6" ht="15.75">
      <c r="A26" s="86">
        <v>46037</v>
      </c>
      <c r="B26" s="29"/>
      <c r="C26" s="87"/>
      <c r="D26" s="110">
        <v>47845</v>
      </c>
      <c r="E26" s="32"/>
      <c r="F26" s="32">
        <f t="shared" si="0"/>
        <v>3658344.1999999997</v>
      </c>
    </row>
    <row r="27" spans="1:6">
      <c r="A27" s="86">
        <v>46038</v>
      </c>
      <c r="B27" s="44"/>
      <c r="C27" s="89"/>
      <c r="D27" s="111">
        <v>50120</v>
      </c>
      <c r="E27" s="91"/>
      <c r="F27" s="32">
        <f t="shared" si="0"/>
        <v>3708464.1999999997</v>
      </c>
    </row>
    <row r="28" spans="1:6">
      <c r="A28" s="86">
        <v>46039</v>
      </c>
      <c r="B28" s="44"/>
      <c r="C28" s="89"/>
      <c r="D28" s="90">
        <v>22820</v>
      </c>
      <c r="E28" s="91"/>
      <c r="F28" s="32">
        <f t="shared" si="0"/>
        <v>3731284.1999999997</v>
      </c>
    </row>
    <row r="29" spans="1:6">
      <c r="A29" s="86">
        <v>46040</v>
      </c>
      <c r="B29" s="44"/>
      <c r="C29" s="89"/>
      <c r="D29" s="90">
        <v>5565</v>
      </c>
      <c r="E29" s="91"/>
      <c r="F29" s="32">
        <f t="shared" si="0"/>
        <v>3736849.1999999997</v>
      </c>
    </row>
    <row r="30" spans="1:6">
      <c r="A30" s="86">
        <v>46041</v>
      </c>
      <c r="B30" s="44"/>
      <c r="C30" s="89"/>
      <c r="D30" s="90">
        <v>58345</v>
      </c>
      <c r="E30" s="91"/>
      <c r="F30" s="32">
        <f t="shared" si="0"/>
        <v>3795194.1999999997</v>
      </c>
    </row>
    <row r="31" spans="1:6">
      <c r="A31" s="86">
        <v>46042</v>
      </c>
      <c r="B31" s="44"/>
      <c r="C31" s="89"/>
      <c r="D31" s="90">
        <v>55860</v>
      </c>
      <c r="E31" s="91"/>
      <c r="F31" s="32">
        <f t="shared" si="0"/>
        <v>3851054.1999999997</v>
      </c>
    </row>
    <row r="32" spans="1:6">
      <c r="A32" s="86">
        <v>46043</v>
      </c>
      <c r="B32" s="44"/>
      <c r="C32" s="89"/>
      <c r="D32" s="90">
        <v>11130</v>
      </c>
      <c r="E32" s="91"/>
      <c r="F32" s="32">
        <f t="shared" si="0"/>
        <v>3862184.1999999997</v>
      </c>
    </row>
    <row r="33" spans="1:6">
      <c r="A33" s="86">
        <v>46044</v>
      </c>
      <c r="B33" s="44"/>
      <c r="C33" s="89"/>
      <c r="D33" s="90">
        <v>57750</v>
      </c>
      <c r="E33" s="91"/>
      <c r="F33" s="32">
        <f t="shared" si="0"/>
        <v>3919934.1999999997</v>
      </c>
    </row>
    <row r="34" spans="1:6">
      <c r="A34" s="86">
        <v>46045</v>
      </c>
      <c r="B34" s="44"/>
      <c r="C34" s="89"/>
      <c r="D34" s="90">
        <v>51380</v>
      </c>
      <c r="E34" s="91"/>
      <c r="F34" s="32">
        <f t="shared" si="0"/>
        <v>3971314.1999999997</v>
      </c>
    </row>
    <row r="35" spans="1:6">
      <c r="A35" s="86">
        <v>46046</v>
      </c>
      <c r="B35" s="51"/>
      <c r="C35" s="93"/>
      <c r="D35" s="90">
        <v>21210</v>
      </c>
      <c r="E35" s="91"/>
      <c r="F35" s="32">
        <f t="shared" si="0"/>
        <v>3992524.1999999997</v>
      </c>
    </row>
    <row r="36" spans="1:6">
      <c r="A36" s="86">
        <v>46047</v>
      </c>
      <c r="B36" s="44"/>
      <c r="C36" s="89"/>
      <c r="D36" s="112">
        <v>5215</v>
      </c>
      <c r="E36" s="94"/>
      <c r="F36" s="32">
        <f t="shared" si="0"/>
        <v>3997739.1999999997</v>
      </c>
    </row>
    <row r="37" spans="1:6">
      <c r="A37" s="86">
        <v>46048</v>
      </c>
      <c r="B37" s="44"/>
      <c r="C37" s="89"/>
      <c r="D37" s="90">
        <v>10465</v>
      </c>
      <c r="E37" s="94"/>
      <c r="F37" s="32">
        <f t="shared" si="0"/>
        <v>4008204.1999999997</v>
      </c>
    </row>
    <row r="38" spans="1:6">
      <c r="A38" s="86">
        <v>46049</v>
      </c>
      <c r="B38" s="44"/>
      <c r="C38" s="89"/>
      <c r="D38" s="90">
        <v>64785</v>
      </c>
      <c r="E38" s="94"/>
      <c r="F38" s="32">
        <f t="shared" si="0"/>
        <v>4072989.1999999997</v>
      </c>
    </row>
    <row r="39" spans="1:6">
      <c r="A39" s="86">
        <v>46050</v>
      </c>
      <c r="B39" s="44"/>
      <c r="C39" s="113"/>
      <c r="D39" s="90">
        <v>60340</v>
      </c>
      <c r="E39" s="94"/>
      <c r="F39" s="32">
        <f t="shared" si="0"/>
        <v>4133329.1999999997</v>
      </c>
    </row>
    <row r="40" spans="1:6">
      <c r="A40" s="86">
        <v>46051</v>
      </c>
      <c r="B40" s="44"/>
      <c r="C40" s="113"/>
      <c r="D40" s="90">
        <v>64155</v>
      </c>
      <c r="E40" s="94"/>
      <c r="F40" s="32">
        <f t="shared" si="0"/>
        <v>4197484.1999999993</v>
      </c>
    </row>
    <row r="41" spans="1:6">
      <c r="A41" s="86">
        <v>46052</v>
      </c>
      <c r="B41" s="44"/>
      <c r="C41" s="113"/>
      <c r="D41" s="90">
        <v>59290</v>
      </c>
      <c r="E41" s="94"/>
      <c r="F41" s="32">
        <f t="shared" si="0"/>
        <v>4256774.1999999993</v>
      </c>
    </row>
    <row r="42" spans="1:6">
      <c r="A42" s="86">
        <v>46053</v>
      </c>
      <c r="B42" s="44"/>
      <c r="C42" s="113"/>
      <c r="D42" s="112">
        <v>25235</v>
      </c>
      <c r="E42" s="94"/>
      <c r="F42" s="32">
        <f t="shared" si="0"/>
        <v>4282009.1999999993</v>
      </c>
    </row>
    <row r="43" spans="1:6">
      <c r="A43" s="86">
        <v>46053</v>
      </c>
      <c r="B43" s="44"/>
      <c r="C43" s="113" t="s">
        <v>12</v>
      </c>
      <c r="D43" s="112"/>
      <c r="E43" s="94">
        <v>73785.600000000006</v>
      </c>
      <c r="F43" s="32">
        <f t="shared" si="0"/>
        <v>4208223.5999999996</v>
      </c>
    </row>
    <row r="44" spans="1:6">
      <c r="A44" s="99"/>
      <c r="B44" s="100"/>
      <c r="C44" s="100"/>
      <c r="D44" s="101">
        <f>SUM(D12:D42)</f>
        <v>1077895</v>
      </c>
      <c r="E44" s="101">
        <f>SUM(E39:E43)</f>
        <v>73785.600000000006</v>
      </c>
      <c r="F44" s="102"/>
    </row>
    <row r="45" spans="1:6" ht="15.75">
      <c r="A45" s="103"/>
      <c r="B45" s="62"/>
      <c r="C45" s="104"/>
      <c r="D45" s="65"/>
      <c r="F45" s="65"/>
    </row>
    <row r="46" spans="1:6" ht="15.75">
      <c r="A46" s="105"/>
      <c r="B46" s="105"/>
      <c r="C46" s="106"/>
      <c r="D46" s="64"/>
      <c r="E46" s="114"/>
      <c r="F46" s="114"/>
    </row>
    <row r="47" spans="1:6">
      <c r="A47" s="71" t="s">
        <v>13</v>
      </c>
      <c r="B47" s="71"/>
      <c r="C47" s="72" t="s">
        <v>14</v>
      </c>
      <c r="D47" s="72"/>
      <c r="E47" s="72" t="s">
        <v>15</v>
      </c>
      <c r="F47" s="72"/>
    </row>
    <row r="48" spans="1:6">
      <c r="A48" s="73" t="s">
        <v>16</v>
      </c>
      <c r="B48" s="73"/>
      <c r="C48" s="72" t="s">
        <v>17</v>
      </c>
      <c r="D48" s="72"/>
      <c r="E48" s="9" t="s">
        <v>18</v>
      </c>
      <c r="F48" s="9"/>
    </row>
    <row r="49" spans="1:6">
      <c r="A49" s="74" t="s">
        <v>19</v>
      </c>
      <c r="B49" s="74"/>
      <c r="C49" s="72" t="s">
        <v>20</v>
      </c>
      <c r="D49" s="72"/>
      <c r="E49" s="75" t="s">
        <v>21</v>
      </c>
      <c r="F49" s="75"/>
    </row>
  </sheetData>
  <protectedRanges>
    <protectedRange sqref="E47" name="Rango1_2_1_9_1_1_1_1_2_1_1_1_1_1_1_1_1"/>
  </protectedRanges>
  <mergeCells count="11">
    <mergeCell ref="A48:B48"/>
    <mergeCell ref="C48:D48"/>
    <mergeCell ref="A49:B49"/>
    <mergeCell ref="C49:D49"/>
    <mergeCell ref="A2:F2"/>
    <mergeCell ref="A4:F4"/>
    <mergeCell ref="A6:F6"/>
    <mergeCell ref="A8:F8"/>
    <mergeCell ref="A47:B47"/>
    <mergeCell ref="C47:D47"/>
    <mergeCell ref="E47:F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COLECTORA</vt:lpstr>
      <vt:lpstr>FIMOVIT</vt:lpstr>
      <vt:lpstr>SANTIAGO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Geanilda Margarita de la Cruz Corporan</cp:lastModifiedBy>
  <dcterms:created xsi:type="dcterms:W3CDTF">2026-02-12T16:27:09Z</dcterms:created>
  <dcterms:modified xsi:type="dcterms:W3CDTF">2026-02-12T16:32:26Z</dcterms:modified>
</cp:coreProperties>
</file>