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f.vasquez\Desktop\"/>
    </mc:Choice>
  </mc:AlternateContent>
  <xr:revisionPtr revIDLastSave="0" documentId="13_ncr:1_{24DB98DE-EE0F-4E36-8CC4-652F9E55FB1F}" xr6:coauthVersionLast="47" xr6:coauthVersionMax="47" xr10:uidLastSave="{00000000-0000-0000-0000-000000000000}"/>
  <bookViews>
    <workbookView xWindow="-120" yWindow="-120" windowWidth="29040" windowHeight="15720" activeTab="2" xr2:uid="{3674E18C-E6E4-4904-96F6-5EDFEB60C4E1}"/>
  </bookViews>
  <sheets>
    <sheet name="Colectora" sheetId="1" r:id="rId1"/>
    <sheet name="Fimovit Santo Domingo" sheetId="2" r:id="rId2"/>
    <sheet name="Fimovit Santiag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1" i="3" l="1"/>
  <c r="D41" i="3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C1" i="3"/>
  <c r="E40" i="2"/>
  <c r="D40" i="2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E74" i="1"/>
  <c r="D74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<sst xmlns="http://schemas.openxmlformats.org/spreadsheetml/2006/main" count="128" uniqueCount="89">
  <si>
    <t xml:space="preserve">  Operadora Metropolitana de Servicios de Autobuses</t>
  </si>
  <si>
    <t xml:space="preserve">                                        COLECTORA SANTO DOMINGO</t>
  </si>
  <si>
    <t>Del 01 al 30 de Abril  2026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</si>
  <si>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</si>
  <si>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</si>
  <si>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</si>
  <si>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</si>
  <si>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</si>
  <si>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</si>
  <si>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</si>
  <si>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</si>
  <si>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LIB-597</t>
  </si>
  <si>
    <t xml:space="preserve">PAGO DE NCF  E-45021994POR ADQUISICION DE 300 FARDOS DE AGUA </t>
  </si>
  <si>
    <t>LIB-599</t>
  </si>
  <si>
    <t xml:space="preserve">PAGO DE FACT.,POR ADQUISICION DEL LLENADOS DE 835 BOTELLONES  DE AGUA </t>
  </si>
  <si>
    <t>LIB-604</t>
  </si>
  <si>
    <t>PAGO NCF B-150069,POR 20% DE ANTCIPO AL CONT.No.BS-0001110-2026</t>
  </si>
  <si>
    <t>LIB-608</t>
  </si>
  <si>
    <t>PAGO NCF E-450226,POR ADQUIS.DE 1100 ROLLOS DE PAPEL HIGIENICO</t>
  </si>
  <si>
    <t>LIB-620</t>
  </si>
  <si>
    <t>PAGO NCF,B1500137POR ADQUISICION DE 52 BATERIAS PARA UPS</t>
  </si>
  <si>
    <t>LIB-621</t>
  </si>
  <si>
    <t xml:space="preserve">PAGO 2 NCF POR ADQ. DE MATERIALES DE LIMPIEZA </t>
  </si>
  <si>
    <t>LIB-622</t>
  </si>
  <si>
    <t>PAGO NCF B-1500222,POR ADQUIS.DE 700 RESMAS DE PAPEL BOND</t>
  </si>
  <si>
    <t>LIB-663</t>
  </si>
  <si>
    <t>PAGO NCF B-1500165 POR LA NOTARIZACIONES DE DOS ACTAS</t>
  </si>
  <si>
    <t>LIB-667</t>
  </si>
  <si>
    <t>PAGO FACT.POR ADQUISICION DE BOLETOS AEREOS Y SEGURO DE VIAJE</t>
  </si>
  <si>
    <t>LIB-679</t>
  </si>
  <si>
    <t>PAGO NCF,B1500594 POR ADQUISICION DE NEUMATICOS.</t>
  </si>
  <si>
    <t>LIB-690</t>
  </si>
  <si>
    <t>PAGO NCF,B1500836 POR ADQUISICION DE UTENCILIOS DESECHABLES</t>
  </si>
  <si>
    <t>LIB-709</t>
  </si>
  <si>
    <t xml:space="preserve">PAGO NCF,B1500283 POR ADQUISICION DE FILTROS PARA AUTOBUSES  </t>
  </si>
  <si>
    <t>LIB-713</t>
  </si>
  <si>
    <t>PAGO NCF,B1500257 CORRESPONDIENTE AL 20%DE ANTICIPO</t>
  </si>
  <si>
    <t>LIB-720</t>
  </si>
  <si>
    <t>PAGO NCF E-45007872,POR SERVICIO DE PLANES DE SEGUROS DE SALUD</t>
  </si>
  <si>
    <t>LIB-722</t>
  </si>
  <si>
    <t>PAGO NCF E-45005494,POR SERVICIO DE PLANES DE SEGUROS DE SALUD</t>
  </si>
  <si>
    <t>LIB-727</t>
  </si>
  <si>
    <t>PAGO NCF E-4500142 POR SEGURO  SUPLEMENTARIOS DE SEGUROS DE VIDA</t>
  </si>
  <si>
    <t>LIB-738</t>
  </si>
  <si>
    <t xml:space="preserve">PAGO NCF,B1500426 POR ADQUISICION DE  AZUCAR Y CREMORA </t>
  </si>
  <si>
    <t>LIB-739</t>
  </si>
  <si>
    <t>PAGO NCF B-1500166 POR LA NOTARIZACIONES DE DOS ACTAS</t>
  </si>
  <si>
    <t>LIB-742</t>
  </si>
  <si>
    <t>PAGO DE NCF B15000233 POR ADQ FARDOS DE LCHE ENTERA</t>
  </si>
  <si>
    <t>LIB-751</t>
  </si>
  <si>
    <t>PAGO NCF,B1500037 POR ADQUISICION DE 60 LATAS DE TE FRIO</t>
  </si>
  <si>
    <t>LIB-753</t>
  </si>
  <si>
    <t>PAGO NCF,E450059 POR ADQUISICION DE MATERIALES DE CARNET</t>
  </si>
  <si>
    <t>LIB-761</t>
  </si>
  <si>
    <t>PAGO 2DO ABONO A FACTURA DE POLIZA DE SEGURO TODO RIESGO PROPIEDAD</t>
  </si>
  <si>
    <t>LIB-762</t>
  </si>
  <si>
    <t>PAGO 2DO ABONO A FACTURA DE POLIZA DE SEGURO DE RESPONSABILIDAD CIVIL</t>
  </si>
  <si>
    <t>LIB-763</t>
  </si>
  <si>
    <t>PAGO 2DO ABONO A FACTURA RELATIVO A POLIZA NO.30-39-535.</t>
  </si>
  <si>
    <t>LIB-774</t>
  </si>
  <si>
    <t>PAGO NCF,B1500518 POR ADQUISICION DE LAPICES Y LAPICEROS</t>
  </si>
  <si>
    <t>LIB-776</t>
  </si>
  <si>
    <t>PAGO DE NCF B15000109 POR ADQ.DE RESMAS DE PAPEL</t>
  </si>
  <si>
    <t>LIB-780</t>
  </si>
  <si>
    <t>PAGO VIATICOS DENTRO DEL PAIS AL PERSONAL  DIREC.R.H.MARZO-ABRIL 2026</t>
  </si>
  <si>
    <t>LIB-781</t>
  </si>
  <si>
    <t xml:space="preserve">PAGO NCF B-1500003 POR SERVICIO DE VARIAS NOTARIZACIONES </t>
  </si>
  <si>
    <t>LIB-782</t>
  </si>
  <si>
    <t>PAGO 1ER ABONO Y 2DO A VARRIOS NCF POR POLIZA 30-35-130322</t>
  </si>
  <si>
    <t>LIB-784</t>
  </si>
  <si>
    <t>VIATICOS DENTRO DEL PAIS AL PERSONAL  DIREC.ADM-MANT.ENER-FEB-MARZ.2026</t>
  </si>
  <si>
    <t>NOTA DE CREDITO</t>
  </si>
  <si>
    <t>REINTEGRO LIB-2984</t>
  </si>
  <si>
    <t>NOTA DE DEBITO</t>
  </si>
  <si>
    <t xml:space="preserve">    Lic.Geanilda de la Cruz</t>
  </si>
  <si>
    <t>Lic. Emilio Made</t>
  </si>
  <si>
    <t>Lic. Zallita Ivonne Mejia</t>
  </si>
  <si>
    <t xml:space="preserve">    Preparado Por </t>
  </si>
  <si>
    <t xml:space="preserve">   Aprobado por</t>
  </si>
  <si>
    <t xml:space="preserve">                         Aprobado por</t>
  </si>
  <si>
    <t xml:space="preserve"> Contador </t>
  </si>
  <si>
    <t xml:space="preserve">    Asesor Financiero </t>
  </si>
  <si>
    <t xml:space="preserve">                       Directora Financiera</t>
  </si>
  <si>
    <t xml:space="preserve">                                       FIMOVIT SANTO DOMINGO</t>
  </si>
  <si>
    <t>Del 01 al 30 de Abril 2026</t>
  </si>
  <si>
    <t>Cuenta Bancaria No 960 - 222953- 5</t>
  </si>
  <si>
    <t>DP/CK/ED/TR</t>
  </si>
  <si>
    <t xml:space="preserve">                        FIMOVIT SANTIAGO</t>
  </si>
  <si>
    <t>Cuenta Bancaria No 960 - 824910- 5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</si>
</sst>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13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2" tint="-0.89999084444715716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theme="1"/>
      <name val="Calibri"/>
      <family val="2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2"/>
      <color theme="1"/>
      <name val="Garamond"/>
      <family val="1"/>
    </font>
    <font>
      <i/>
      <sz val="12"/>
      <color theme="1"/>
      <name val="Garamond"/>
      <family val="1"/>
    </font>
    <font>
      <b/>
      <i/>
      <sz val="11"/>
      <color theme="1"/>
      <name val="Garamond"/>
      <family val="1"/>
    </font>
    <font>
      <b/>
      <i/>
      <sz val="10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Calibri"/>
      <family val="2"/>
    </font>
    <font>
      <b/>
      <sz val="9"/>
      <name val="Garamond"/>
      <family val="1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Garamond"/>
      <family val="1"/>
    </font>
    <font>
      <b/>
      <i/>
      <sz val="11"/>
      <name val="Garamond"/>
      <family val="1"/>
    </font>
    <font>
      <b/>
      <sz val="11"/>
      <name val="Times New Roman"/>
      <family val="1"/>
    </font>
    <font>
      <sz val="11"/>
      <name val="Arioso"/>
    </font>
    <font>
      <i/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1"/>
      <name val="Calibri"/>
      <family val="2"/>
    </font>
    <font>
      <sz val="1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0" borderId="0"/>
  </cellStyleXfs>
  <cellXfs count="1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4" fillId="0" borderId="0" xfId="1" applyFont="1" applyAlignment="1">
      <alignment horizontal="left"/>
    </xf>
    <xf numFmtId="43" fontId="4" fillId="0" borderId="0" xfId="1" applyFont="1" applyFill="1" applyAlignment="1">
      <alignment horizontal="left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43" fontId="8" fillId="2" borderId="5" xfId="1" applyFont="1" applyFill="1" applyBorder="1"/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43" fontId="9" fillId="2" borderId="8" xfId="1" applyFont="1" applyFill="1" applyBorder="1" applyAlignment="1">
      <alignment horizontal="center"/>
    </xf>
    <xf numFmtId="43" fontId="9" fillId="2" borderId="9" xfId="1" applyFont="1" applyFill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43" fontId="10" fillId="0" borderId="8" xfId="1" applyFont="1" applyFill="1" applyBorder="1"/>
    <xf numFmtId="43" fontId="13" fillId="0" borderId="8" xfId="1" applyFont="1" applyFill="1" applyBorder="1"/>
    <xf numFmtId="14" fontId="14" fillId="0" borderId="7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5" fillId="0" borderId="8" xfId="0" applyFont="1" applyBorder="1" applyAlignment="1">
      <alignment horizontal="center"/>
    </xf>
    <xf numFmtId="43" fontId="0" fillId="0" borderId="8" xfId="1" applyFont="1" applyBorder="1"/>
    <xf numFmtId="43" fontId="15" fillId="0" borderId="8" xfId="1" applyFont="1" applyFill="1" applyBorder="1"/>
    <xf numFmtId="43" fontId="16" fillId="0" borderId="8" xfId="1" applyFont="1" applyFill="1" applyBorder="1"/>
    <xf numFmtId="0" fontId="17" fillId="0" borderId="1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43" fontId="14" fillId="0" borderId="10" xfId="1" applyFont="1" applyFill="1" applyBorder="1" applyAlignment="1">
      <alignment horizontal="left"/>
    </xf>
    <xf numFmtId="43" fontId="14" fillId="0" borderId="8" xfId="1" applyFont="1" applyFill="1" applyBorder="1"/>
    <xf numFmtId="0" fontId="14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/>
    <xf numFmtId="43" fontId="0" fillId="0" borderId="8" xfId="1" applyFont="1" applyFill="1" applyBorder="1"/>
    <xf numFmtId="43" fontId="0" fillId="0" borderId="8" xfId="1" applyFont="1" applyFill="1" applyBorder="1" applyAlignment="1">
      <alignment horizontal="center"/>
    </xf>
    <xf numFmtId="43" fontId="14" fillId="0" borderId="10" xfId="1" applyFont="1" applyFill="1" applyBorder="1" applyAlignment="1"/>
    <xf numFmtId="43" fontId="0" fillId="0" borderId="0" xfId="1" applyFont="1"/>
    <xf numFmtId="43" fontId="14" fillId="0" borderId="8" xfId="1" applyFont="1" applyBorder="1"/>
    <xf numFmtId="14" fontId="14" fillId="0" borderId="11" xfId="0" applyNumberFormat="1" applyFont="1" applyBorder="1" applyAlignment="1">
      <alignment horizontal="center"/>
    </xf>
    <xf numFmtId="43" fontId="14" fillId="0" borderId="10" xfId="1" applyFont="1" applyFill="1" applyBorder="1" applyAlignment="1">
      <alignment horizontal="center"/>
    </xf>
    <xf numFmtId="0" fontId="18" fillId="0" borderId="8" xfId="0" applyFont="1" applyBorder="1" applyAlignment="1">
      <alignment horizontal="center" vertical="top"/>
    </xf>
    <xf numFmtId="0" fontId="14" fillId="0" borderId="10" xfId="0" applyFont="1" applyBorder="1"/>
    <xf numFmtId="43" fontId="14" fillId="0" borderId="8" xfId="0" applyNumberFormat="1" applyFont="1" applyBorder="1"/>
    <xf numFmtId="0" fontId="14" fillId="0" borderId="10" xfId="0" applyFont="1" applyBorder="1" applyAlignment="1">
      <alignment horizontal="center"/>
    </xf>
    <xf numFmtId="0" fontId="14" fillId="0" borderId="8" xfId="0" applyFont="1" applyBorder="1"/>
    <xf numFmtId="43" fontId="0" fillId="0" borderId="8" xfId="1" applyFont="1" applyBorder="1" applyAlignment="1">
      <alignment horizontal="center"/>
    </xf>
    <xf numFmtId="0" fontId="17" fillId="0" borderId="0" xfId="0" applyFont="1" applyAlignment="1">
      <alignment horizontal="center"/>
    </xf>
    <xf numFmtId="43" fontId="14" fillId="0" borderId="0" xfId="1" applyFont="1" applyFill="1" applyBorder="1" applyAlignment="1"/>
    <xf numFmtId="0" fontId="19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center"/>
    </xf>
    <xf numFmtId="43" fontId="21" fillId="3" borderId="13" xfId="1" applyFont="1" applyFill="1" applyBorder="1" applyAlignment="1">
      <alignment vertical="center"/>
    </xf>
    <xf numFmtId="43" fontId="21" fillId="3" borderId="14" xfId="1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43" fontId="21" fillId="0" borderId="0" xfId="1" applyFont="1" applyFill="1" applyBorder="1" applyAlignment="1">
      <alignment vertical="center"/>
    </xf>
    <xf numFmtId="43" fontId="21" fillId="0" borderId="0" xfId="1" applyFont="1" applyFill="1" applyBorder="1"/>
    <xf numFmtId="0" fontId="22" fillId="0" borderId="0" xfId="0" applyFont="1" applyAlignment="1">
      <alignment horizontal="center"/>
    </xf>
    <xf numFmtId="43" fontId="25" fillId="0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 vertical="center"/>
    </xf>
    <xf numFmtId="43" fontId="30" fillId="2" borderId="8" xfId="1" applyFont="1" applyFill="1" applyBorder="1"/>
    <xf numFmtId="0" fontId="32" fillId="2" borderId="8" xfId="0" applyFont="1" applyFill="1" applyBorder="1" applyAlignment="1">
      <alignment horizontal="center"/>
    </xf>
    <xf numFmtId="43" fontId="29" fillId="2" borderId="8" xfId="1" applyFont="1" applyFill="1" applyBorder="1" applyAlignment="1">
      <alignment horizontal="center"/>
    </xf>
    <xf numFmtId="14" fontId="33" fillId="0" borderId="8" xfId="0" applyNumberFormat="1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 vertical="center"/>
    </xf>
    <xf numFmtId="43" fontId="36" fillId="0" borderId="8" xfId="1" applyFont="1" applyFill="1" applyBorder="1"/>
    <xf numFmtId="43" fontId="37" fillId="0" borderId="8" xfId="1" applyFont="1" applyFill="1" applyBorder="1"/>
    <xf numFmtId="14" fontId="38" fillId="0" borderId="8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0" borderId="8" xfId="0" applyFont="1" applyBorder="1" applyAlignment="1">
      <alignment horizontal="center" vertical="center"/>
    </xf>
    <xf numFmtId="43" fontId="39" fillId="0" borderId="8" xfId="1" applyFont="1" applyFill="1" applyBorder="1"/>
    <xf numFmtId="43" fontId="40" fillId="0" borderId="8" xfId="1" applyFont="1" applyFill="1" applyBorder="1"/>
    <xf numFmtId="43" fontId="38" fillId="0" borderId="8" xfId="1" applyFont="1" applyFill="1" applyBorder="1"/>
    <xf numFmtId="0" fontId="40" fillId="0" borderId="8" xfId="0" applyFont="1" applyBorder="1" applyAlignment="1">
      <alignment horizontal="center" vertical="center"/>
    </xf>
    <xf numFmtId="43" fontId="14" fillId="0" borderId="8" xfId="1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14" fontId="41" fillId="2" borderId="8" xfId="0" applyNumberFormat="1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43" fontId="43" fillId="2" borderId="8" xfId="1" applyFont="1" applyFill="1" applyBorder="1" applyAlignment="1">
      <alignment vertical="center"/>
    </xf>
    <xf numFmtId="43" fontId="44" fillId="0" borderId="8" xfId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 applyBorder="1"/>
    <xf numFmtId="0" fontId="45" fillId="0" borderId="0" xfId="0" applyFont="1" applyAlignment="1">
      <alignment horizontal="center"/>
    </xf>
    <xf numFmtId="43" fontId="31" fillId="0" borderId="0" xfId="1" applyFont="1" applyFill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43" fontId="47" fillId="0" borderId="0" xfId="1" applyFont="1" applyFill="1"/>
    <xf numFmtId="0" fontId="47" fillId="0" borderId="0" xfId="0" applyFont="1"/>
    <xf numFmtId="0" fontId="45" fillId="0" borderId="0" xfId="0" applyFont="1" applyAlignment="1">
      <alignment horizontal="center" vertical="center"/>
    </xf>
    <xf numFmtId="43" fontId="45" fillId="0" borderId="0" xfId="1" applyFont="1" applyFill="1" applyAlignment="1">
      <alignment horizontal="left"/>
    </xf>
    <xf numFmtId="0" fontId="45" fillId="0" borderId="0" xfId="0" applyFont="1" applyAlignment="1">
      <alignment horizontal="left"/>
    </xf>
    <xf numFmtId="0" fontId="31" fillId="2" borderId="8" xfId="0" applyFont="1" applyFill="1" applyBorder="1" applyAlignment="1">
      <alignment horizontal="center"/>
    </xf>
    <xf numFmtId="0" fontId="48" fillId="2" borderId="8" xfId="0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 vertical="center"/>
    </xf>
    <xf numFmtId="43" fontId="48" fillId="2" borderId="8" xfId="1" applyFont="1" applyFill="1" applyBorder="1"/>
    <xf numFmtId="43" fontId="31" fillId="2" borderId="8" xfId="1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49" fillId="0" borderId="8" xfId="0" applyFont="1" applyBorder="1" applyAlignment="1">
      <alignment horizontal="center" vertical="center"/>
    </xf>
    <xf numFmtId="43" fontId="33" fillId="0" borderId="8" xfId="1" applyFont="1" applyFill="1" applyBorder="1"/>
    <xf numFmtId="43" fontId="49" fillId="0" borderId="8" xfId="1" applyFont="1" applyFill="1" applyBorder="1"/>
    <xf numFmtId="43" fontId="1" fillId="0" borderId="8" xfId="1" applyFont="1" applyBorder="1"/>
    <xf numFmtId="0" fontId="41" fillId="0" borderId="8" xfId="0" applyFont="1" applyBorder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33" fillId="0" borderId="0" xfId="0" applyFont="1"/>
    <xf numFmtId="43" fontId="0" fillId="0" borderId="0" xfId="1" applyFont="1" applyFill="1"/>
    <xf numFmtId="43" fontId="50" fillId="0" borderId="8" xfId="1" applyFont="1" applyFill="1" applyBorder="1"/>
    <xf numFmtId="0" fontId="0" fillId="0" borderId="8" xfId="0" applyBorder="1" applyAlignment="1">
      <alignment horizontal="center"/>
    </xf>
    <xf numFmtId="43" fontId="41" fillId="0" borderId="8" xfId="1" applyFont="1" applyFill="1" applyBorder="1"/>
    <xf numFmtId="43" fontId="42" fillId="2" borderId="8" xfId="1" applyFont="1" applyFill="1" applyBorder="1" applyAlignment="1">
      <alignment vertical="center"/>
    </xf>
    <xf numFmtId="43" fontId="51" fillId="0" borderId="8" xfId="1" applyFont="1" applyFill="1" applyBorder="1"/>
    <xf numFmtId="14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43" fontId="42" fillId="0" borderId="0" xfId="1" applyFont="1" applyFill="1" applyBorder="1" applyAlignment="1">
      <alignment vertical="center"/>
    </xf>
    <xf numFmtId="43" fontId="51" fillId="0" borderId="0" xfId="1" applyFont="1" applyFill="1" applyBorder="1"/>
    <xf numFmtId="14" fontId="25" fillId="0" borderId="0" xfId="0" applyNumberFormat="1" applyFont="1" applyAlignment="1">
      <alignment horizontal="center"/>
    </xf>
    <xf numFmtId="0" fontId="24" fillId="0" borderId="0" xfId="2" applyFont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3" fontId="9" fillId="2" borderId="6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46" fillId="0" borderId="0" xfId="2" applyFont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2" borderId="8" xfId="0" applyFont="1" applyFill="1" applyBorder="1" applyAlignment="1">
      <alignment horizontal="center" vertical="center"/>
    </xf>
    <xf numFmtId="43" fontId="31" fillId="2" borderId="10" xfId="1" applyFont="1" applyFill="1" applyBorder="1" applyAlignment="1">
      <alignment horizontal="center"/>
    </xf>
    <xf numFmtId="43" fontId="31" fillId="2" borderId="15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1" fillId="2" borderId="10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17936D3-3C93-4167-8ADC-248CE0D76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1647821</xdr:colOff>
      <xdr:row>0</xdr:row>
      <xdr:rowOff>19050</xdr:rowOff>
    </xdr:from>
    <xdr:to>
      <xdr:col>3</xdr:col>
      <xdr:colOff>76192</xdr:colOff>
      <xdr:row>0</xdr:row>
      <xdr:rowOff>21717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A15D9A9E-6B92-4910-AE28-2127B5A9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90871" y="19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904871</xdr:colOff>
      <xdr:row>0</xdr:row>
      <xdr:rowOff>66675</xdr:rowOff>
    </xdr:from>
    <xdr:to>
      <xdr:col>2</xdr:col>
      <xdr:colOff>1104892</xdr:colOff>
      <xdr:row>0</xdr:row>
      <xdr:rowOff>69342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A38EC3C7-4B51-494D-9500-F093AF2B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447921" y="66675"/>
          <a:ext cx="200021" cy="266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6.xlsx" TargetMode="External"/><Relationship Id="rId1" Type="http://schemas.openxmlformats.org/officeDocument/2006/relationships/externalLinkPath" Target="/Users/g.delacruz/Desktop/EGRESOS%20E%20IN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. 2026"/>
      <sheetName val="FIMOVIT ENE.2026"/>
      <sheetName val="SANTIAGO ENE.2026"/>
      <sheetName val="COLECTORA FEB.2026"/>
      <sheetName val="FIMOVIT FEB.2026"/>
      <sheetName val="SANTIAGO FEB.2026"/>
      <sheetName val="COLECTORA MARZ.2026"/>
      <sheetName val="FIMOVIT MARZ.2026"/>
      <sheetName val="SANTIAGO MARZ.2026"/>
      <sheetName val="COLECTORA ABRIL 2026"/>
      <sheetName val="FIMOVIT ABRIL 2026"/>
      <sheetName val="SANTIAGO ABRIL 2026"/>
    </sheetNames>
    <sheetDataSet>
      <sheetData sheetId="0"/>
      <sheetData sheetId="1"/>
      <sheetData sheetId="2"/>
      <sheetData sheetId="3"/>
      <sheetData sheetId="4"/>
      <sheetData sheetId="5"/>
      <sheetData sheetId="6">
        <row r="67">
          <cell r="F67">
            <v>99044964.395000026</v>
          </cell>
        </row>
      </sheetData>
      <sheetData sheetId="7">
        <row r="41">
          <cell r="F41">
            <v>42546743.810000002</v>
          </cell>
        </row>
      </sheetData>
      <sheetData sheetId="8">
        <row r="43">
          <cell r="F43">
            <v>6726079.5</v>
          </cell>
        </row>
      </sheetData>
      <sheetData sheetId="9"/>
      <sheetData sheetId="10">
        <row r="1">
          <cell r="C1" t="e">
            <v>#VALUE!</v>
          </cell>
        </row>
      </sheetData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55DE-60B4-4DC8-A9E7-219805D3BC52}">
  <dimension ref="A1:F84"/>
  <sheetViews>
    <sheetView topLeftCell="A36" workbookViewId="0">
      <selection activeCell="H61" sqref="H61"/>
    </sheetView>
  </sheetViews>
  <sheetFormatPr baseColWidth="10" defaultRowHeight="15"/>
  <cols>
    <col min="3" max="3" width="61.85546875" customWidth="1"/>
    <col min="5" max="5" width="15.42578125" customWidth="1"/>
    <col min="6" max="6" width="15.7109375" customWidth="1"/>
  </cols>
  <sheetData>
    <row r="1" spans="1:6" ht="60.75" customHeight="1">
      <c r="A1" s="1"/>
      <c r="B1" s="2"/>
      <c r="C1" s="3" t="e" vm="1">
        <v>#VALUE!</v>
      </c>
      <c r="D1" s="4"/>
      <c r="E1" s="5"/>
      <c r="F1" s="6"/>
    </row>
    <row r="2" spans="1:6" ht="15.75">
      <c r="A2" s="138" t="s">
        <v>0</v>
      </c>
      <c r="B2" s="138"/>
      <c r="C2" s="138"/>
      <c r="D2" s="138"/>
      <c r="E2" s="138"/>
      <c r="F2" s="138"/>
    </row>
    <row r="3" spans="1:6" ht="15.75">
      <c r="A3" s="7"/>
      <c r="B3" s="7"/>
      <c r="C3" s="7" t="s">
        <v>1</v>
      </c>
      <c r="D3" s="7"/>
      <c r="E3" s="7"/>
      <c r="F3" s="7"/>
    </row>
    <row r="4" spans="1:6" ht="15.75">
      <c r="A4" s="138" t="s">
        <v>2</v>
      </c>
      <c r="B4" s="138"/>
      <c r="C4" s="138"/>
      <c r="D4" s="138"/>
      <c r="E4" s="138"/>
      <c r="F4" s="138"/>
    </row>
    <row r="5" spans="1:6" ht="15.75">
      <c r="A5" s="7"/>
      <c r="B5" s="7"/>
      <c r="C5" s="7"/>
      <c r="D5" s="7"/>
      <c r="E5" s="7"/>
      <c r="F5" s="7"/>
    </row>
    <row r="6" spans="1:6" ht="16.5" thickBot="1">
      <c r="A6" s="8"/>
      <c r="B6" s="9"/>
      <c r="C6" s="10"/>
      <c r="D6" s="11"/>
      <c r="E6" s="12"/>
      <c r="F6" s="9"/>
    </row>
    <row r="7" spans="1:6" ht="18" thickBot="1">
      <c r="A7" s="139" t="s">
        <v>3</v>
      </c>
      <c r="B7" s="140"/>
      <c r="C7" s="140"/>
      <c r="D7" s="140"/>
      <c r="E7" s="140"/>
      <c r="F7" s="141"/>
    </row>
    <row r="8" spans="1:6" ht="15.75">
      <c r="A8" s="13"/>
      <c r="B8" s="14"/>
      <c r="C8" s="15"/>
      <c r="D8" s="16"/>
      <c r="E8" s="142" t="s">
        <v>4</v>
      </c>
      <c r="F8" s="142"/>
    </row>
    <row r="9" spans="1:6" ht="15.75">
      <c r="A9" s="17" t="s">
        <v>5</v>
      </c>
      <c r="B9" s="18" t="s">
        <v>6</v>
      </c>
      <c r="C9" s="19" t="s">
        <v>7</v>
      </c>
      <c r="D9" s="20" t="s">
        <v>8</v>
      </c>
      <c r="E9" s="20" t="s">
        <v>9</v>
      </c>
      <c r="F9" s="21" t="s">
        <v>10</v>
      </c>
    </row>
    <row r="10" spans="1:6" ht="15.75">
      <c r="A10" s="22"/>
      <c r="B10" s="23"/>
      <c r="C10" s="24" t="s">
        <v>4</v>
      </c>
      <c r="D10" s="25"/>
      <c r="E10" s="26"/>
      <c r="F10" s="26">
        <f>+'[1]COLECTORA MARZ.2026'!F67</f>
        <v>99044964.395000026</v>
      </c>
    </row>
    <row r="11" spans="1:6">
      <c r="A11" s="27">
        <v>46113</v>
      </c>
      <c r="B11" s="28"/>
      <c r="C11" s="29"/>
      <c r="D11" s="30">
        <v>265365</v>
      </c>
      <c r="E11" s="31"/>
      <c r="F11" s="32">
        <f>+F10+D11-E11</f>
        <v>99310329.395000026</v>
      </c>
    </row>
    <row r="12" spans="1:6">
      <c r="A12" s="27">
        <v>46114</v>
      </c>
      <c r="B12" s="33"/>
      <c r="C12" s="34"/>
      <c r="D12" s="30">
        <v>136170</v>
      </c>
      <c r="E12" s="35"/>
      <c r="F12" s="32">
        <f t="shared" ref="F12:F73" si="0">+F11+D12-E12</f>
        <v>99446499.395000026</v>
      </c>
    </row>
    <row r="13" spans="1:6">
      <c r="A13" s="27">
        <v>46115</v>
      </c>
      <c r="B13" s="36"/>
      <c r="C13" s="37"/>
      <c r="D13" s="30">
        <v>42275</v>
      </c>
      <c r="E13" s="35"/>
      <c r="F13" s="32">
        <f t="shared" si="0"/>
        <v>99488774.395000026</v>
      </c>
    </row>
    <row r="14" spans="1:6">
      <c r="A14" s="27">
        <v>46116</v>
      </c>
      <c r="B14" s="38"/>
      <c r="C14" s="34"/>
      <c r="D14" s="30">
        <v>68090</v>
      </c>
      <c r="E14" s="39"/>
      <c r="F14" s="32">
        <f t="shared" si="0"/>
        <v>99556864.395000026</v>
      </c>
    </row>
    <row r="15" spans="1:6">
      <c r="A15" s="27">
        <v>46117</v>
      </c>
      <c r="B15" s="40"/>
      <c r="C15" s="37"/>
      <c r="D15" s="30">
        <v>65530</v>
      </c>
      <c r="E15" s="35"/>
      <c r="F15" s="32">
        <f t="shared" si="0"/>
        <v>99622394.395000026</v>
      </c>
    </row>
    <row r="16" spans="1:6">
      <c r="A16" s="27">
        <v>46118</v>
      </c>
      <c r="B16" s="36"/>
      <c r="C16" s="37"/>
      <c r="D16" s="30">
        <v>371370</v>
      </c>
      <c r="E16" s="35"/>
      <c r="F16" s="32">
        <f t="shared" si="0"/>
        <v>99993764.395000026</v>
      </c>
    </row>
    <row r="17" spans="1:6">
      <c r="A17" s="27">
        <v>46118</v>
      </c>
      <c r="B17" s="41" t="s">
        <v>11</v>
      </c>
      <c r="C17" s="37" t="s">
        <v>12</v>
      </c>
      <c r="D17" s="42"/>
      <c r="E17" s="43">
        <v>40500</v>
      </c>
      <c r="F17" s="32">
        <f t="shared" si="0"/>
        <v>99953264.395000026</v>
      </c>
    </row>
    <row r="18" spans="1:6">
      <c r="A18" s="27">
        <v>46118</v>
      </c>
      <c r="B18" s="41" t="s">
        <v>13</v>
      </c>
      <c r="C18" s="37" t="s">
        <v>14</v>
      </c>
      <c r="D18" s="42"/>
      <c r="E18" s="44">
        <v>47595</v>
      </c>
      <c r="F18" s="32">
        <f t="shared" si="0"/>
        <v>99905669.395000026</v>
      </c>
    </row>
    <row r="19" spans="1:6">
      <c r="A19" s="27">
        <v>46118</v>
      </c>
      <c r="B19" s="41" t="s">
        <v>15</v>
      </c>
      <c r="C19" s="37" t="s">
        <v>16</v>
      </c>
      <c r="D19" s="42"/>
      <c r="E19" s="44">
        <v>350460</v>
      </c>
      <c r="F19" s="32">
        <f t="shared" si="0"/>
        <v>99555209.395000026</v>
      </c>
    </row>
    <row r="20" spans="1:6">
      <c r="A20" s="27">
        <v>46119</v>
      </c>
      <c r="B20" s="45"/>
      <c r="C20" s="37"/>
      <c r="D20" s="46">
        <v>318550</v>
      </c>
      <c r="E20" s="47"/>
      <c r="F20" s="32">
        <f t="shared" si="0"/>
        <v>99873759.395000026</v>
      </c>
    </row>
    <row r="21" spans="1:6">
      <c r="A21" s="27">
        <v>46119</v>
      </c>
      <c r="B21" s="41" t="s">
        <v>17</v>
      </c>
      <c r="C21" s="37" t="s">
        <v>18</v>
      </c>
      <c r="D21" s="42"/>
      <c r="E21" s="43">
        <v>323202</v>
      </c>
      <c r="F21" s="32">
        <f t="shared" si="0"/>
        <v>99550557.395000026</v>
      </c>
    </row>
    <row r="22" spans="1:6">
      <c r="A22" s="27">
        <v>46120</v>
      </c>
      <c r="B22" s="48"/>
      <c r="C22" s="37"/>
      <c r="D22" s="46">
        <v>162985</v>
      </c>
      <c r="E22" s="47"/>
      <c r="F22" s="32">
        <f t="shared" si="0"/>
        <v>99713542.395000026</v>
      </c>
    </row>
    <row r="23" spans="1:6">
      <c r="A23" s="27">
        <v>46121</v>
      </c>
      <c r="B23" s="49"/>
      <c r="C23" s="50"/>
      <c r="D23" s="46">
        <v>265255</v>
      </c>
      <c r="E23" s="47"/>
      <c r="F23" s="32">
        <f t="shared" si="0"/>
        <v>99978797.395000026</v>
      </c>
    </row>
    <row r="24" spans="1:6">
      <c r="A24" s="27">
        <v>46121</v>
      </c>
      <c r="B24" s="41" t="s">
        <v>19</v>
      </c>
      <c r="C24" s="50" t="s">
        <v>20</v>
      </c>
      <c r="D24" s="42"/>
      <c r="E24" s="44">
        <v>143488</v>
      </c>
      <c r="F24" s="32">
        <f t="shared" si="0"/>
        <v>99835309.395000026</v>
      </c>
    </row>
    <row r="25" spans="1:6">
      <c r="A25" s="27">
        <v>46121</v>
      </c>
      <c r="B25" s="41" t="s">
        <v>21</v>
      </c>
      <c r="C25" s="50" t="s">
        <v>22</v>
      </c>
      <c r="D25" s="42"/>
      <c r="E25" s="44">
        <v>301796.8</v>
      </c>
      <c r="F25" s="32">
        <f t="shared" si="0"/>
        <v>99533512.595000029</v>
      </c>
    </row>
    <row r="26" spans="1:6">
      <c r="A26" s="27">
        <v>46121</v>
      </c>
      <c r="B26" s="41" t="s">
        <v>23</v>
      </c>
      <c r="C26" s="37" t="s">
        <v>24</v>
      </c>
      <c r="D26" s="42"/>
      <c r="E26" s="30">
        <v>130095</v>
      </c>
      <c r="F26" s="32">
        <f t="shared" si="0"/>
        <v>99403417.595000029</v>
      </c>
    </row>
    <row r="27" spans="1:6">
      <c r="A27" s="27">
        <v>46122</v>
      </c>
      <c r="B27" s="49"/>
      <c r="C27" s="37"/>
      <c r="D27" s="46">
        <v>307650</v>
      </c>
      <c r="E27" s="47"/>
      <c r="F27" s="32">
        <f t="shared" si="0"/>
        <v>99711067.595000029</v>
      </c>
    </row>
    <row r="28" spans="1:6">
      <c r="A28" s="27">
        <v>46123</v>
      </c>
      <c r="B28" s="45"/>
      <c r="C28" s="50"/>
      <c r="D28" s="46">
        <v>155125</v>
      </c>
      <c r="E28" s="47"/>
      <c r="F28" s="32">
        <f t="shared" si="0"/>
        <v>99866192.595000029</v>
      </c>
    </row>
    <row r="29" spans="1:6">
      <c r="A29" s="27">
        <v>46124</v>
      </c>
      <c r="B29" s="45"/>
      <c r="C29" s="50"/>
      <c r="D29" s="46">
        <v>97015</v>
      </c>
      <c r="E29" s="47"/>
      <c r="F29" s="32">
        <f t="shared" si="0"/>
        <v>99963207.595000029</v>
      </c>
    </row>
    <row r="30" spans="1:6">
      <c r="A30" s="27">
        <v>46125</v>
      </c>
      <c r="B30" s="51"/>
      <c r="C30" s="50"/>
      <c r="D30" s="46">
        <v>317900</v>
      </c>
      <c r="E30" s="47"/>
      <c r="F30" s="32">
        <f t="shared" si="0"/>
        <v>100281107.59500003</v>
      </c>
    </row>
    <row r="31" spans="1:6">
      <c r="A31" s="27">
        <v>46125</v>
      </c>
      <c r="B31" s="41" t="s">
        <v>25</v>
      </c>
      <c r="C31" s="50" t="s">
        <v>26</v>
      </c>
      <c r="D31" s="42"/>
      <c r="E31" s="30">
        <v>59000</v>
      </c>
      <c r="F31" s="32">
        <f t="shared" si="0"/>
        <v>100222107.59500003</v>
      </c>
    </row>
    <row r="32" spans="1:6">
      <c r="A32" s="27">
        <v>46125</v>
      </c>
      <c r="B32" s="41" t="s">
        <v>27</v>
      </c>
      <c r="C32" s="50" t="s">
        <v>28</v>
      </c>
      <c r="D32" s="42"/>
      <c r="E32" s="30">
        <v>194082.22</v>
      </c>
      <c r="F32" s="32">
        <f t="shared" si="0"/>
        <v>100028025.37500003</v>
      </c>
    </row>
    <row r="33" spans="1:6">
      <c r="A33" s="27">
        <v>46126</v>
      </c>
      <c r="B33" s="51"/>
      <c r="C33" s="50"/>
      <c r="D33" s="46">
        <v>312160</v>
      </c>
      <c r="E33" s="52"/>
      <c r="F33" s="32">
        <f t="shared" si="0"/>
        <v>100340185.37500003</v>
      </c>
    </row>
    <row r="34" spans="1:6">
      <c r="A34" s="27">
        <v>46126</v>
      </c>
      <c r="B34" s="41" t="s">
        <v>29</v>
      </c>
      <c r="C34" s="50" t="s">
        <v>30</v>
      </c>
      <c r="D34" s="42"/>
      <c r="E34" s="30">
        <v>4885200</v>
      </c>
      <c r="F34" s="32">
        <f t="shared" si="0"/>
        <v>95454985.37500003</v>
      </c>
    </row>
    <row r="35" spans="1:6">
      <c r="A35" s="27">
        <v>46127</v>
      </c>
      <c r="B35" s="53"/>
      <c r="C35" s="37"/>
      <c r="D35" s="46">
        <v>306575</v>
      </c>
      <c r="E35" s="54"/>
      <c r="F35" s="32">
        <f t="shared" si="0"/>
        <v>95761560.37500003</v>
      </c>
    </row>
    <row r="36" spans="1:6">
      <c r="A36" s="27">
        <v>46128</v>
      </c>
      <c r="B36" s="53"/>
      <c r="C36" s="37"/>
      <c r="D36" s="46">
        <v>337685</v>
      </c>
      <c r="E36" s="47"/>
      <c r="F36" s="32">
        <f t="shared" si="0"/>
        <v>96099245.37500003</v>
      </c>
    </row>
    <row r="37" spans="1:6">
      <c r="A37" s="27">
        <v>46128</v>
      </c>
      <c r="B37" s="41" t="s">
        <v>31</v>
      </c>
      <c r="C37" s="50" t="s">
        <v>32</v>
      </c>
      <c r="D37" s="42"/>
      <c r="E37" s="44">
        <v>247741</v>
      </c>
      <c r="F37" s="32">
        <f t="shared" si="0"/>
        <v>95851504.37500003</v>
      </c>
    </row>
    <row r="38" spans="1:6">
      <c r="A38" s="27">
        <v>46129</v>
      </c>
      <c r="B38" s="51"/>
      <c r="C38" s="50"/>
      <c r="D38" s="46">
        <v>315090</v>
      </c>
      <c r="E38" s="47"/>
      <c r="F38" s="32">
        <f t="shared" si="0"/>
        <v>96166594.37500003</v>
      </c>
    </row>
    <row r="39" spans="1:6">
      <c r="A39" s="27">
        <v>46130</v>
      </c>
      <c r="B39" s="53"/>
      <c r="C39" s="37"/>
      <c r="D39" s="46">
        <v>175990</v>
      </c>
      <c r="E39" s="47"/>
      <c r="F39" s="32">
        <f t="shared" si="0"/>
        <v>96342584.37500003</v>
      </c>
    </row>
    <row r="40" spans="1:6">
      <c r="A40" s="27">
        <v>46131</v>
      </c>
      <c r="B40" s="51"/>
      <c r="C40" s="50"/>
      <c r="D40" s="46">
        <v>102090</v>
      </c>
      <c r="E40" s="47"/>
      <c r="F40" s="32">
        <f t="shared" si="0"/>
        <v>96444674.37500003</v>
      </c>
    </row>
    <row r="41" spans="1:6">
      <c r="A41" s="27">
        <v>46132</v>
      </c>
      <c r="B41" s="53"/>
      <c r="C41" s="37"/>
      <c r="D41" s="46">
        <v>346960</v>
      </c>
      <c r="E41" s="47"/>
      <c r="F41" s="32">
        <f t="shared" si="0"/>
        <v>96791634.37500003</v>
      </c>
    </row>
    <row r="42" spans="1:6">
      <c r="A42" s="27">
        <v>46132</v>
      </c>
      <c r="B42" s="41" t="s">
        <v>33</v>
      </c>
      <c r="C42" s="50" t="s">
        <v>34</v>
      </c>
      <c r="D42" s="42"/>
      <c r="E42" s="44">
        <v>939280</v>
      </c>
      <c r="F42" s="32">
        <f t="shared" si="0"/>
        <v>95852354.37500003</v>
      </c>
    </row>
    <row r="43" spans="1:6">
      <c r="A43" s="27">
        <v>46133</v>
      </c>
      <c r="B43" s="53"/>
      <c r="C43" s="37"/>
      <c r="D43" s="46">
        <v>320460</v>
      </c>
      <c r="E43" s="47"/>
      <c r="F43" s="32">
        <f t="shared" si="0"/>
        <v>96172814.37500003</v>
      </c>
    </row>
    <row r="44" spans="1:6">
      <c r="A44" s="27">
        <v>46133</v>
      </c>
      <c r="B44" s="41" t="s">
        <v>35</v>
      </c>
      <c r="C44" s="50" t="s">
        <v>36</v>
      </c>
      <c r="D44" s="42"/>
      <c r="E44" s="55">
        <v>613600</v>
      </c>
      <c r="F44" s="32">
        <f t="shared" si="0"/>
        <v>95559214.37500003</v>
      </c>
    </row>
    <row r="45" spans="1:6">
      <c r="A45" s="27">
        <v>46133</v>
      </c>
      <c r="B45" s="41" t="s">
        <v>37</v>
      </c>
      <c r="C45" s="37" t="s">
        <v>38</v>
      </c>
      <c r="D45" s="42"/>
      <c r="E45" s="30">
        <v>893604.56</v>
      </c>
      <c r="F45" s="32">
        <f t="shared" si="0"/>
        <v>94665609.815000027</v>
      </c>
    </row>
    <row r="46" spans="1:6">
      <c r="A46" s="27">
        <v>46133</v>
      </c>
      <c r="B46" s="41" t="s">
        <v>39</v>
      </c>
      <c r="C46" s="37" t="s">
        <v>40</v>
      </c>
      <c r="D46" s="42"/>
      <c r="E46" s="30">
        <v>497385</v>
      </c>
      <c r="F46" s="32">
        <f t="shared" si="0"/>
        <v>94168224.815000027</v>
      </c>
    </row>
    <row r="47" spans="1:6">
      <c r="A47" s="27">
        <v>46134</v>
      </c>
      <c r="B47" s="53"/>
      <c r="C47" s="50"/>
      <c r="D47" s="46">
        <v>329375</v>
      </c>
      <c r="E47" s="47"/>
      <c r="F47" s="32">
        <f t="shared" si="0"/>
        <v>94497599.815000027</v>
      </c>
    </row>
    <row r="48" spans="1:6">
      <c r="A48" s="27">
        <v>46134</v>
      </c>
      <c r="B48" s="41" t="s">
        <v>41</v>
      </c>
      <c r="C48" s="50" t="s">
        <v>42</v>
      </c>
      <c r="D48" s="42"/>
      <c r="E48" s="30">
        <v>700800.02</v>
      </c>
      <c r="F48" s="32">
        <f t="shared" si="0"/>
        <v>93796799.795000032</v>
      </c>
    </row>
    <row r="49" spans="1:6">
      <c r="A49" s="27">
        <v>46135</v>
      </c>
      <c r="B49" s="51"/>
      <c r="C49" s="50"/>
      <c r="D49" s="46">
        <v>295490</v>
      </c>
      <c r="E49" s="52"/>
      <c r="F49" s="32">
        <f t="shared" si="0"/>
        <v>94092289.795000032</v>
      </c>
    </row>
    <row r="50" spans="1:6">
      <c r="A50" s="27">
        <v>46135</v>
      </c>
      <c r="B50" s="41" t="s">
        <v>43</v>
      </c>
      <c r="C50" s="50" t="s">
        <v>44</v>
      </c>
      <c r="D50" s="42"/>
      <c r="E50" s="30">
        <v>146190.98000000001</v>
      </c>
      <c r="F50" s="32">
        <f t="shared" si="0"/>
        <v>93946098.815000027</v>
      </c>
    </row>
    <row r="51" spans="1:6">
      <c r="A51" s="27">
        <v>46135</v>
      </c>
      <c r="B51" s="41" t="s">
        <v>45</v>
      </c>
      <c r="C51" s="50" t="s">
        <v>46</v>
      </c>
      <c r="D51" s="42"/>
      <c r="E51" s="30">
        <v>59000</v>
      </c>
      <c r="F51" s="32">
        <f t="shared" si="0"/>
        <v>93887098.815000027</v>
      </c>
    </row>
    <row r="52" spans="1:6">
      <c r="A52" s="27"/>
      <c r="B52" s="41" t="s">
        <v>47</v>
      </c>
      <c r="C52" s="50" t="s">
        <v>48</v>
      </c>
      <c r="E52" s="30">
        <v>56700</v>
      </c>
      <c r="F52" s="32">
        <f t="shared" si="0"/>
        <v>93830398.815000027</v>
      </c>
    </row>
    <row r="53" spans="1:6">
      <c r="A53" s="27">
        <v>46136</v>
      </c>
      <c r="B53" s="53"/>
      <c r="C53" s="50"/>
      <c r="D53" s="46">
        <v>287180</v>
      </c>
      <c r="E53" s="52"/>
      <c r="F53" s="32">
        <f t="shared" si="0"/>
        <v>94117578.815000027</v>
      </c>
    </row>
    <row r="54" spans="1:6">
      <c r="A54" s="27">
        <v>46136</v>
      </c>
      <c r="B54" s="41" t="s">
        <v>49</v>
      </c>
      <c r="C54" s="50" t="s">
        <v>50</v>
      </c>
      <c r="D54" s="42"/>
      <c r="E54" s="44">
        <v>43896</v>
      </c>
      <c r="F54" s="32">
        <f t="shared" si="0"/>
        <v>94073682.815000027</v>
      </c>
    </row>
    <row r="55" spans="1:6">
      <c r="A55" s="27">
        <v>46136</v>
      </c>
      <c r="B55" s="41" t="s">
        <v>51</v>
      </c>
      <c r="C55" s="50" t="s">
        <v>52</v>
      </c>
      <c r="D55" s="42"/>
      <c r="E55" s="30">
        <v>421094.8</v>
      </c>
      <c r="F55" s="32">
        <f t="shared" si="0"/>
        <v>93652588.01500003</v>
      </c>
    </row>
    <row r="56" spans="1:6">
      <c r="A56" s="27">
        <v>46137</v>
      </c>
      <c r="B56" s="45"/>
      <c r="C56" s="37"/>
      <c r="D56" s="46">
        <v>173735</v>
      </c>
      <c r="E56" s="47"/>
      <c r="F56" s="32">
        <f t="shared" si="0"/>
        <v>93826323.01500003</v>
      </c>
    </row>
    <row r="57" spans="1:6">
      <c r="A57" s="27">
        <v>46138</v>
      </c>
      <c r="B57" s="51"/>
      <c r="C57" s="37"/>
      <c r="D57" s="46">
        <v>80815</v>
      </c>
      <c r="E57" s="47"/>
      <c r="F57" s="32">
        <f t="shared" si="0"/>
        <v>93907138.01500003</v>
      </c>
    </row>
    <row r="58" spans="1:6">
      <c r="A58" s="27">
        <v>46139</v>
      </c>
      <c r="B58" s="51"/>
      <c r="C58" s="50"/>
      <c r="D58" s="46">
        <v>267905</v>
      </c>
      <c r="E58" s="47"/>
      <c r="F58" s="32">
        <f t="shared" si="0"/>
        <v>94175043.01500003</v>
      </c>
    </row>
    <row r="59" spans="1:6">
      <c r="A59" s="27">
        <v>46140</v>
      </c>
      <c r="B59" s="45"/>
      <c r="C59" s="37"/>
      <c r="D59" s="46">
        <v>231020</v>
      </c>
      <c r="E59" s="47"/>
      <c r="F59" s="32">
        <f t="shared" si="0"/>
        <v>94406063.01500003</v>
      </c>
    </row>
    <row r="60" spans="1:6">
      <c r="A60" s="27">
        <v>46140</v>
      </c>
      <c r="B60" s="41" t="s">
        <v>53</v>
      </c>
      <c r="C60" s="37" t="s">
        <v>54</v>
      </c>
      <c r="D60" s="42"/>
      <c r="E60" s="30">
        <v>1058482.33</v>
      </c>
      <c r="F60" s="32">
        <f t="shared" si="0"/>
        <v>93347580.685000032</v>
      </c>
    </row>
    <row r="61" spans="1:6">
      <c r="A61" s="27">
        <v>46140</v>
      </c>
      <c r="B61" s="41" t="s">
        <v>55</v>
      </c>
      <c r="C61" s="37" t="s">
        <v>56</v>
      </c>
      <c r="D61" s="42"/>
      <c r="E61" s="30">
        <v>4329.99</v>
      </c>
      <c r="F61" s="32">
        <f t="shared" si="0"/>
        <v>93343250.695000038</v>
      </c>
    </row>
    <row r="62" spans="1:6">
      <c r="A62" s="27">
        <v>46140</v>
      </c>
      <c r="B62" s="41" t="s">
        <v>57</v>
      </c>
      <c r="C62" s="37" t="s">
        <v>58</v>
      </c>
      <c r="D62" s="42"/>
      <c r="E62" s="30">
        <v>9079.36</v>
      </c>
      <c r="F62" s="32">
        <f t="shared" si="0"/>
        <v>93334171.335000038</v>
      </c>
    </row>
    <row r="63" spans="1:6">
      <c r="A63" s="27">
        <v>46140</v>
      </c>
      <c r="B63" s="41" t="s">
        <v>59</v>
      </c>
      <c r="C63" s="50" t="s">
        <v>60</v>
      </c>
      <c r="D63" s="42"/>
      <c r="E63" s="30">
        <v>8837.4</v>
      </c>
      <c r="F63" s="32">
        <f t="shared" si="0"/>
        <v>93325333.935000032</v>
      </c>
    </row>
    <row r="64" spans="1:6">
      <c r="A64" s="27"/>
      <c r="B64" s="41" t="s">
        <v>61</v>
      </c>
      <c r="C64" s="50" t="s">
        <v>62</v>
      </c>
      <c r="D64" s="42"/>
      <c r="E64" s="30">
        <v>262508.7</v>
      </c>
      <c r="F64" s="32">
        <f t="shared" si="0"/>
        <v>93062825.235000029</v>
      </c>
    </row>
    <row r="65" spans="1:6">
      <c r="A65" s="27">
        <v>46140</v>
      </c>
      <c r="B65" s="41" t="s">
        <v>63</v>
      </c>
      <c r="C65" s="37" t="s">
        <v>64</v>
      </c>
      <c r="D65" s="42"/>
      <c r="E65" s="30">
        <v>12162.5</v>
      </c>
      <c r="F65" s="32">
        <f t="shared" si="0"/>
        <v>93050662.735000029</v>
      </c>
    </row>
    <row r="66" spans="1:6">
      <c r="A66" s="27">
        <v>46141</v>
      </c>
      <c r="B66" s="51"/>
      <c r="C66" s="37"/>
      <c r="D66" s="46">
        <v>221540</v>
      </c>
      <c r="E66" s="47"/>
      <c r="F66" s="32">
        <f t="shared" si="0"/>
        <v>93272202.735000029</v>
      </c>
    </row>
    <row r="67" spans="1:6">
      <c r="A67" s="27">
        <v>46141</v>
      </c>
      <c r="B67" s="41" t="s">
        <v>65</v>
      </c>
      <c r="C67" s="50" t="s">
        <v>66</v>
      </c>
      <c r="D67" s="42"/>
      <c r="E67" s="30">
        <v>86140</v>
      </c>
      <c r="F67" s="32">
        <f t="shared" si="0"/>
        <v>93186062.735000029</v>
      </c>
    </row>
    <row r="68" spans="1:6">
      <c r="A68" s="27">
        <v>46141</v>
      </c>
      <c r="B68" s="41" t="s">
        <v>67</v>
      </c>
      <c r="C68" s="37" t="s">
        <v>68</v>
      </c>
      <c r="D68" s="42"/>
      <c r="E68" s="43">
        <v>323609.09999999998</v>
      </c>
      <c r="F68" s="32">
        <f t="shared" si="0"/>
        <v>92862453.635000035</v>
      </c>
    </row>
    <row r="69" spans="1:6">
      <c r="A69" s="27">
        <v>46141</v>
      </c>
      <c r="B69" s="41" t="s">
        <v>69</v>
      </c>
      <c r="C69" s="37" t="s">
        <v>70</v>
      </c>
      <c r="D69" s="42"/>
      <c r="E69" s="30">
        <v>39085</v>
      </c>
      <c r="F69" s="32">
        <f t="shared" si="0"/>
        <v>92823368.635000035</v>
      </c>
    </row>
    <row r="70" spans="1:6">
      <c r="A70" s="27">
        <v>46142</v>
      </c>
      <c r="B70" s="53"/>
      <c r="C70" s="50"/>
      <c r="D70" s="46">
        <v>198015</v>
      </c>
      <c r="E70" s="47"/>
      <c r="F70" s="32">
        <f t="shared" si="0"/>
        <v>93021383.635000035</v>
      </c>
    </row>
    <row r="71" spans="1:6">
      <c r="A71" s="27">
        <v>46142</v>
      </c>
      <c r="B71" s="45"/>
      <c r="C71" s="56" t="s">
        <v>71</v>
      </c>
      <c r="D71" s="30">
        <v>974541.59</v>
      </c>
      <c r="E71" s="47"/>
      <c r="F71" s="32">
        <f t="shared" si="0"/>
        <v>93995925.225000039</v>
      </c>
    </row>
    <row r="72" spans="1:6">
      <c r="A72" s="27"/>
      <c r="B72" s="57"/>
      <c r="C72" s="58" t="s">
        <v>72</v>
      </c>
      <c r="D72" s="30">
        <v>247741</v>
      </c>
      <c r="E72" s="47"/>
      <c r="F72" s="32">
        <f t="shared" si="0"/>
        <v>94243666.225000039</v>
      </c>
    </row>
    <row r="73" spans="1:6">
      <c r="A73" s="27">
        <v>46142</v>
      </c>
      <c r="B73" s="57"/>
      <c r="C73" s="59" t="s">
        <v>73</v>
      </c>
      <c r="D73" s="42"/>
      <c r="E73" s="47">
        <v>100</v>
      </c>
      <c r="F73" s="32">
        <f t="shared" si="0"/>
        <v>94243566.225000039</v>
      </c>
    </row>
    <row r="74" spans="1:6" ht="15.75" thickBot="1">
      <c r="A74" s="60"/>
      <c r="B74" s="61"/>
      <c r="C74" s="62"/>
      <c r="D74" s="63">
        <f>SUM(D11:D73)</f>
        <v>8097647.5899999999</v>
      </c>
      <c r="E74" s="63">
        <f>SUM(E13:E73)</f>
        <v>12899045.76</v>
      </c>
      <c r="F74" s="64"/>
    </row>
    <row r="75" spans="1:6">
      <c r="A75" s="65"/>
      <c r="B75" s="66"/>
      <c r="C75" s="67"/>
      <c r="D75" s="68"/>
      <c r="E75" s="68"/>
      <c r="F75" s="69"/>
    </row>
    <row r="76" spans="1:6">
      <c r="A76" s="65"/>
      <c r="B76" s="66"/>
      <c r="C76" s="67"/>
      <c r="D76" s="68"/>
      <c r="E76" s="68"/>
      <c r="F76" s="69"/>
    </row>
    <row r="77" spans="1:6">
      <c r="A77" s="65"/>
      <c r="B77" s="66"/>
      <c r="C77" s="67"/>
      <c r="D77" s="68"/>
      <c r="E77" s="68"/>
      <c r="F77" s="69"/>
    </row>
    <row r="78" spans="1:6">
      <c r="A78" s="65"/>
      <c r="B78" s="66"/>
      <c r="C78" s="67"/>
      <c r="D78" s="68"/>
      <c r="E78" s="68"/>
      <c r="F78" s="69"/>
    </row>
    <row r="79" spans="1:6">
      <c r="A79" s="65"/>
      <c r="B79" s="66"/>
      <c r="C79" s="67"/>
      <c r="D79" s="68"/>
      <c r="E79" s="68"/>
      <c r="F79" s="69"/>
    </row>
    <row r="80" spans="1:6">
      <c r="A80" s="143" t="s">
        <v>74</v>
      </c>
      <c r="B80" s="143"/>
      <c r="C80" s="136" t="s">
        <v>75</v>
      </c>
      <c r="D80" s="136"/>
      <c r="E80" s="136" t="s">
        <v>76</v>
      </c>
      <c r="F80" s="136"/>
    </row>
    <row r="81" spans="1:6">
      <c r="A81" s="135" t="s">
        <v>77</v>
      </c>
      <c r="B81" s="135"/>
      <c r="C81" s="136" t="s">
        <v>78</v>
      </c>
      <c r="D81" s="136"/>
      <c r="E81" s="70" t="s">
        <v>79</v>
      </c>
      <c r="F81" s="70"/>
    </row>
    <row r="82" spans="1:6">
      <c r="A82" s="137" t="s">
        <v>80</v>
      </c>
      <c r="B82" s="137"/>
      <c r="C82" s="136" t="s">
        <v>81</v>
      </c>
      <c r="D82" s="136"/>
      <c r="E82" s="71" t="s">
        <v>82</v>
      </c>
      <c r="F82" s="71"/>
    </row>
    <row r="83" spans="1:6">
      <c r="B83" s="72"/>
    </row>
    <row r="84" spans="1:6">
      <c r="B84" s="72"/>
    </row>
  </sheetData>
  <protectedRanges>
    <protectedRange sqref="E80" name="Rango1_2_1_9_1_1_1_1_2_1_1_1_1_1_1_1"/>
  </protectedRanges>
  <mergeCells count="11">
    <mergeCell ref="A81:B81"/>
    <mergeCell ref="C81:D81"/>
    <mergeCell ref="A82:B82"/>
    <mergeCell ref="C82:D82"/>
    <mergeCell ref="A2:F2"/>
    <mergeCell ref="A4:F4"/>
    <mergeCell ref="A7:F7"/>
    <mergeCell ref="E8:F8"/>
    <mergeCell ref="A80:B80"/>
    <mergeCell ref="C80:D80"/>
    <mergeCell ref="E80:F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DAF1-5EB2-4A81-8911-4DD10242DF60}">
  <dimension ref="A1:F44"/>
  <sheetViews>
    <sheetView workbookViewId="0">
      <selection activeCell="H26" sqref="H26"/>
    </sheetView>
  </sheetViews>
  <sheetFormatPr baseColWidth="10" defaultRowHeight="15"/>
  <cols>
    <col min="3" max="3" width="20.42578125" customWidth="1"/>
    <col min="4" max="4" width="14.140625" customWidth="1"/>
    <col min="6" max="6" width="16.7109375" customWidth="1"/>
  </cols>
  <sheetData>
    <row r="1" spans="1:6" ht="55.5" customHeight="1">
      <c r="C1" s="73" t="e" vm="1">
        <v>#VALUE!</v>
      </c>
    </row>
    <row r="2" spans="1:6" ht="18.75">
      <c r="A2" s="147" t="s">
        <v>0</v>
      </c>
      <c r="B2" s="147"/>
      <c r="C2" s="147"/>
      <c r="D2" s="147"/>
      <c r="E2" s="147"/>
      <c r="F2" s="147"/>
    </row>
    <row r="3" spans="1:6" ht="15.75">
      <c r="A3" s="74"/>
      <c r="B3" s="74"/>
      <c r="C3" s="74" t="s">
        <v>83</v>
      </c>
      <c r="D3" s="74"/>
      <c r="E3" s="74"/>
      <c r="F3" s="74"/>
    </row>
    <row r="4" spans="1:6" ht="15.75">
      <c r="A4" s="148" t="s">
        <v>84</v>
      </c>
      <c r="B4" s="148"/>
      <c r="C4" s="148"/>
      <c r="D4" s="148"/>
      <c r="E4" s="148"/>
      <c r="F4" s="148"/>
    </row>
    <row r="5" spans="1:6" ht="16.5">
      <c r="A5" s="149" t="s">
        <v>85</v>
      </c>
      <c r="B5" s="149"/>
      <c r="C5" s="149"/>
      <c r="D5" s="149"/>
      <c r="E5" s="149"/>
      <c r="F5" s="149"/>
    </row>
    <row r="6" spans="1:6" ht="15.75">
      <c r="A6" s="75"/>
      <c r="B6" s="76"/>
      <c r="C6" s="77"/>
      <c r="D6" s="78"/>
      <c r="E6" s="150" t="s">
        <v>4</v>
      </c>
      <c r="F6" s="151"/>
    </row>
    <row r="7" spans="1:6" ht="15.75">
      <c r="A7" s="75" t="s">
        <v>5</v>
      </c>
      <c r="B7" s="79" t="s">
        <v>86</v>
      </c>
      <c r="C7" s="77" t="s">
        <v>7</v>
      </c>
      <c r="D7" s="80" t="s">
        <v>8</v>
      </c>
      <c r="E7" s="80" t="s">
        <v>9</v>
      </c>
      <c r="F7" s="80" t="s">
        <v>10</v>
      </c>
    </row>
    <row r="8" spans="1:6" ht="15.75">
      <c r="A8" s="81"/>
      <c r="B8" s="82"/>
      <c r="C8" s="83" t="s">
        <v>4</v>
      </c>
      <c r="D8" s="84"/>
      <c r="E8" s="85"/>
      <c r="F8" s="85">
        <f>+'[1]FIMOVIT MARZ.2026'!F41</f>
        <v>42546743.810000002</v>
      </c>
    </row>
    <row r="9" spans="1:6">
      <c r="A9" s="86">
        <v>46113</v>
      </c>
      <c r="B9" s="87"/>
      <c r="C9" s="88"/>
      <c r="D9" s="47">
        <v>142820</v>
      </c>
      <c r="E9" s="39"/>
      <c r="F9" s="89">
        <f>+F8+D9-E9</f>
        <v>42689563.810000002</v>
      </c>
    </row>
    <row r="10" spans="1:6">
      <c r="A10" s="86">
        <v>46114</v>
      </c>
      <c r="B10" s="35"/>
      <c r="C10" s="88"/>
      <c r="D10" s="47">
        <v>72525</v>
      </c>
      <c r="E10" s="39"/>
      <c r="F10" s="89">
        <f t="shared" ref="F10:F39" si="0">+F9+D10-E10</f>
        <v>42762088.810000002</v>
      </c>
    </row>
    <row r="11" spans="1:6">
      <c r="A11" s="86">
        <v>46115</v>
      </c>
      <c r="B11" s="87"/>
      <c r="C11" s="88"/>
      <c r="D11" s="47">
        <v>32790</v>
      </c>
      <c r="E11" s="90"/>
      <c r="F11" s="89">
        <f t="shared" si="0"/>
        <v>42794878.810000002</v>
      </c>
    </row>
    <row r="12" spans="1:6">
      <c r="A12" s="86">
        <v>46116</v>
      </c>
      <c r="B12" s="87"/>
      <c r="C12" s="88"/>
      <c r="D12" s="47">
        <v>51075</v>
      </c>
      <c r="E12" s="90"/>
      <c r="F12" s="89">
        <f t="shared" si="0"/>
        <v>42845953.810000002</v>
      </c>
    </row>
    <row r="13" spans="1:6">
      <c r="A13" s="86">
        <v>46117</v>
      </c>
      <c r="B13" s="87"/>
      <c r="C13" s="88"/>
      <c r="D13" s="47">
        <v>60270</v>
      </c>
      <c r="E13" s="90"/>
      <c r="F13" s="89">
        <f t="shared" si="0"/>
        <v>42906223.810000002</v>
      </c>
    </row>
    <row r="14" spans="1:6">
      <c r="A14" s="86">
        <v>46118</v>
      </c>
      <c r="B14" s="87"/>
      <c r="C14" s="88"/>
      <c r="D14" s="47">
        <v>225370</v>
      </c>
      <c r="E14" s="90"/>
      <c r="F14" s="89">
        <f t="shared" si="0"/>
        <v>43131593.810000002</v>
      </c>
    </row>
    <row r="15" spans="1:6">
      <c r="A15" s="86">
        <v>46119</v>
      </c>
      <c r="B15" s="35"/>
      <c r="C15" s="88"/>
      <c r="D15" s="47">
        <v>215655</v>
      </c>
      <c r="E15" s="39"/>
      <c r="F15" s="89">
        <f t="shared" si="0"/>
        <v>43347248.810000002</v>
      </c>
    </row>
    <row r="16" spans="1:6">
      <c r="A16" s="86">
        <v>46120</v>
      </c>
      <c r="B16" s="35"/>
      <c r="C16" s="88"/>
      <c r="D16" s="47">
        <v>143205</v>
      </c>
      <c r="E16" s="39"/>
      <c r="F16" s="89">
        <f t="shared" si="0"/>
        <v>43490453.810000002</v>
      </c>
    </row>
    <row r="17" spans="1:6">
      <c r="A17" s="86">
        <v>46121</v>
      </c>
      <c r="B17" s="87"/>
      <c r="C17" s="88"/>
      <c r="D17" s="47">
        <v>217755</v>
      </c>
      <c r="E17" s="91"/>
      <c r="F17" s="89">
        <f t="shared" si="0"/>
        <v>43708208.810000002</v>
      </c>
    </row>
    <row r="18" spans="1:6">
      <c r="A18" s="86">
        <v>46122</v>
      </c>
      <c r="B18" s="87"/>
      <c r="C18" s="88"/>
      <c r="D18" s="47">
        <v>174675</v>
      </c>
      <c r="E18" s="91"/>
      <c r="F18" s="89">
        <f t="shared" si="0"/>
        <v>43882883.810000002</v>
      </c>
    </row>
    <row r="19" spans="1:6">
      <c r="A19" s="86">
        <v>46123</v>
      </c>
      <c r="B19" s="87"/>
      <c r="C19" s="88"/>
      <c r="D19" s="47">
        <v>136755</v>
      </c>
      <c r="E19" s="91"/>
      <c r="F19" s="89">
        <f t="shared" si="0"/>
        <v>44019638.810000002</v>
      </c>
    </row>
    <row r="20" spans="1:6">
      <c r="A20" s="86">
        <v>46124</v>
      </c>
      <c r="B20" s="87"/>
      <c r="C20" s="88"/>
      <c r="D20" s="47">
        <v>74640</v>
      </c>
      <c r="E20" s="91"/>
      <c r="F20" s="89">
        <f t="shared" si="0"/>
        <v>44094278.810000002</v>
      </c>
    </row>
    <row r="21" spans="1:6">
      <c r="A21" s="86">
        <v>46125</v>
      </c>
      <c r="B21" s="87"/>
      <c r="C21" s="88"/>
      <c r="D21" s="47">
        <v>193950</v>
      </c>
      <c r="E21" s="91"/>
      <c r="F21" s="89">
        <f t="shared" si="0"/>
        <v>44288228.810000002</v>
      </c>
    </row>
    <row r="22" spans="1:6">
      <c r="A22" s="86">
        <v>46126</v>
      </c>
      <c r="B22" s="87"/>
      <c r="C22" s="88"/>
      <c r="D22" s="47">
        <v>226440</v>
      </c>
      <c r="E22" s="91"/>
      <c r="F22" s="89">
        <f t="shared" si="0"/>
        <v>44514668.810000002</v>
      </c>
    </row>
    <row r="23" spans="1:6">
      <c r="A23" s="86">
        <v>46127</v>
      </c>
      <c r="B23" s="87"/>
      <c r="C23" s="88"/>
      <c r="D23" s="47">
        <v>220515</v>
      </c>
      <c r="E23" s="91"/>
      <c r="F23" s="89">
        <f t="shared" si="0"/>
        <v>44735183.810000002</v>
      </c>
    </row>
    <row r="24" spans="1:6">
      <c r="A24" s="86">
        <v>46128</v>
      </c>
      <c r="B24" s="87"/>
      <c r="C24" s="88"/>
      <c r="D24" s="47">
        <v>246660</v>
      </c>
      <c r="E24" s="91"/>
      <c r="F24" s="89">
        <f t="shared" si="0"/>
        <v>44981843.810000002</v>
      </c>
    </row>
    <row r="25" spans="1:6">
      <c r="A25" s="86">
        <v>46129</v>
      </c>
      <c r="B25" s="35"/>
      <c r="C25" s="88"/>
      <c r="D25" s="47">
        <v>213765</v>
      </c>
      <c r="E25" s="39"/>
      <c r="F25" s="89">
        <f t="shared" si="0"/>
        <v>45195608.810000002</v>
      </c>
    </row>
    <row r="26" spans="1:6">
      <c r="A26" s="86">
        <v>46130</v>
      </c>
      <c r="B26" s="87"/>
      <c r="C26" s="88"/>
      <c r="D26" s="47">
        <v>101145</v>
      </c>
      <c r="E26" s="91"/>
      <c r="F26" s="89">
        <f t="shared" si="0"/>
        <v>45296753.810000002</v>
      </c>
    </row>
    <row r="27" spans="1:6">
      <c r="A27" s="86">
        <v>46131</v>
      </c>
      <c r="B27" s="87"/>
      <c r="C27" s="88"/>
      <c r="D27" s="47">
        <v>108255</v>
      </c>
      <c r="E27" s="90"/>
      <c r="F27" s="89">
        <f t="shared" si="0"/>
        <v>45405008.810000002</v>
      </c>
    </row>
    <row r="28" spans="1:6">
      <c r="A28" s="86">
        <v>46132</v>
      </c>
      <c r="B28" s="87"/>
      <c r="C28" s="88"/>
      <c r="D28" s="47">
        <v>239745</v>
      </c>
      <c r="E28" s="91"/>
      <c r="F28" s="89">
        <f t="shared" si="0"/>
        <v>45644753.810000002</v>
      </c>
    </row>
    <row r="29" spans="1:6">
      <c r="A29" s="86">
        <v>46133</v>
      </c>
      <c r="B29" s="87"/>
      <c r="C29" s="88"/>
      <c r="D29" s="47">
        <v>196425</v>
      </c>
      <c r="E29" s="90"/>
      <c r="F29" s="89">
        <f t="shared" si="0"/>
        <v>45841178.810000002</v>
      </c>
    </row>
    <row r="30" spans="1:6">
      <c r="A30" s="86">
        <v>46134</v>
      </c>
      <c r="B30" s="87"/>
      <c r="C30" s="88"/>
      <c r="D30" s="47">
        <v>236840</v>
      </c>
      <c r="E30" s="90"/>
      <c r="F30" s="89">
        <f t="shared" si="0"/>
        <v>46078018.810000002</v>
      </c>
    </row>
    <row r="31" spans="1:6">
      <c r="A31" s="86">
        <v>46135</v>
      </c>
      <c r="B31" s="87"/>
      <c r="C31" s="88"/>
      <c r="D31" s="47">
        <v>218205</v>
      </c>
      <c r="E31" s="90"/>
      <c r="F31" s="89">
        <f t="shared" si="0"/>
        <v>46296223.810000002</v>
      </c>
    </row>
    <row r="32" spans="1:6">
      <c r="A32" s="86">
        <v>46136</v>
      </c>
      <c r="B32" s="87"/>
      <c r="C32" s="88"/>
      <c r="D32" s="47">
        <v>224275</v>
      </c>
      <c r="E32" s="91"/>
      <c r="F32" s="89">
        <f t="shared" si="0"/>
        <v>46520498.810000002</v>
      </c>
    </row>
    <row r="33" spans="1:6">
      <c r="A33" s="86">
        <v>46137</v>
      </c>
      <c r="B33" s="87"/>
      <c r="C33" s="88"/>
      <c r="D33" s="47">
        <v>134595</v>
      </c>
      <c r="E33" s="90"/>
      <c r="F33" s="89">
        <f t="shared" si="0"/>
        <v>46655093.810000002</v>
      </c>
    </row>
    <row r="34" spans="1:6">
      <c r="A34" s="86">
        <v>46138</v>
      </c>
      <c r="B34" s="87"/>
      <c r="C34" s="88"/>
      <c r="D34" s="47">
        <v>68840</v>
      </c>
      <c r="E34" s="90"/>
      <c r="F34" s="89">
        <f t="shared" si="0"/>
        <v>46723933.810000002</v>
      </c>
    </row>
    <row r="35" spans="1:6">
      <c r="A35" s="86">
        <v>46139</v>
      </c>
      <c r="B35" s="87"/>
      <c r="C35" s="88"/>
      <c r="D35" s="47">
        <v>167940</v>
      </c>
      <c r="E35" s="90"/>
      <c r="F35" s="89">
        <f t="shared" si="0"/>
        <v>46891873.810000002</v>
      </c>
    </row>
    <row r="36" spans="1:6">
      <c r="A36" s="86">
        <v>46140</v>
      </c>
      <c r="B36" s="35"/>
      <c r="C36" s="92"/>
      <c r="D36" s="47">
        <v>176685</v>
      </c>
      <c r="E36" s="39"/>
      <c r="F36" s="89">
        <f t="shared" si="0"/>
        <v>47068558.810000002</v>
      </c>
    </row>
    <row r="37" spans="1:6">
      <c r="A37" s="86">
        <v>46141</v>
      </c>
      <c r="B37" s="34"/>
      <c r="C37" s="88"/>
      <c r="D37" s="47">
        <v>146400</v>
      </c>
      <c r="E37" s="93"/>
      <c r="F37" s="89">
        <f t="shared" si="0"/>
        <v>47214958.810000002</v>
      </c>
    </row>
    <row r="38" spans="1:6">
      <c r="A38" s="86">
        <v>46142</v>
      </c>
      <c r="B38" s="35"/>
      <c r="C38" s="92"/>
      <c r="D38" s="47">
        <v>175065</v>
      </c>
      <c r="E38" s="39"/>
      <c r="F38" s="89">
        <f t="shared" si="0"/>
        <v>47390023.810000002</v>
      </c>
    </row>
    <row r="39" spans="1:6">
      <c r="A39" s="86">
        <v>46142</v>
      </c>
      <c r="B39" s="35"/>
      <c r="C39" s="94" t="s">
        <v>73</v>
      </c>
      <c r="D39" s="47"/>
      <c r="E39" s="39">
        <v>223795.5</v>
      </c>
      <c r="F39" s="89">
        <f t="shared" si="0"/>
        <v>47166228.310000002</v>
      </c>
    </row>
    <row r="40" spans="1:6">
      <c r="A40" s="95"/>
      <c r="B40" s="96"/>
      <c r="C40" s="96"/>
      <c r="D40" s="97">
        <f>SUM(D9:D39)</f>
        <v>4843280</v>
      </c>
      <c r="E40" s="97">
        <f>SUM(E39)</f>
        <v>223795.5</v>
      </c>
      <c r="F40" s="98"/>
    </row>
    <row r="41" spans="1:6" ht="15.75">
      <c r="A41" s="99"/>
      <c r="B41" s="100"/>
      <c r="C41" s="101"/>
      <c r="D41" s="102"/>
      <c r="F41" s="102"/>
    </row>
    <row r="42" spans="1:6">
      <c r="A42" s="152" t="s">
        <v>74</v>
      </c>
      <c r="B42" s="152"/>
      <c r="C42" s="145" t="s">
        <v>75</v>
      </c>
      <c r="D42" s="145"/>
      <c r="E42" s="145" t="s">
        <v>76</v>
      </c>
      <c r="F42" s="145"/>
    </row>
    <row r="43" spans="1:6">
      <c r="A43" s="144" t="s">
        <v>77</v>
      </c>
      <c r="B43" s="144"/>
      <c r="C43" s="145" t="s">
        <v>78</v>
      </c>
      <c r="D43" s="145"/>
      <c r="E43" s="103" t="s">
        <v>79</v>
      </c>
      <c r="F43" s="103"/>
    </row>
    <row r="44" spans="1:6">
      <c r="A44" s="146" t="s">
        <v>80</v>
      </c>
      <c r="B44" s="146"/>
      <c r="C44" s="145" t="s">
        <v>81</v>
      </c>
      <c r="D44" s="145"/>
      <c r="E44" s="104" t="s">
        <v>82</v>
      </c>
      <c r="F44" s="104"/>
    </row>
  </sheetData>
  <protectedRanges>
    <protectedRange sqref="E42" name="Rango1_2_1_9_1_1_1_1_2_1_1_1_1_1_1_1_1_1_1"/>
  </protectedRanges>
  <mergeCells count="11">
    <mergeCell ref="A43:B43"/>
    <mergeCell ref="C43:D43"/>
    <mergeCell ref="A44:B44"/>
    <mergeCell ref="C44:D44"/>
    <mergeCell ref="A2:F2"/>
    <mergeCell ref="A4:F4"/>
    <mergeCell ref="A5:F5"/>
    <mergeCell ref="E6:F6"/>
    <mergeCell ref="A42:B42"/>
    <mergeCell ref="C42:D42"/>
    <mergeCell ref="E42:F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1459-B9F9-4A84-BFF1-173F2C0CE870}">
  <dimension ref="A1:L46"/>
  <sheetViews>
    <sheetView tabSelected="1" workbookViewId="0">
      <selection activeCell="I9" sqref="I9"/>
    </sheetView>
  </sheetViews>
  <sheetFormatPr baseColWidth="10" defaultRowHeight="15"/>
  <cols>
    <col min="1" max="1" width="11.5703125" bestFit="1" customWidth="1"/>
    <col min="2" max="2" width="11.5703125" customWidth="1"/>
    <col min="3" max="3" width="26.5703125" customWidth="1"/>
    <col min="4" max="4" width="15.28515625" bestFit="1" customWidth="1"/>
    <col min="5" max="5" width="12.42578125" bestFit="1" customWidth="1"/>
    <col min="6" max="6" width="14.7109375" bestFit="1" customWidth="1"/>
  </cols>
  <sheetData>
    <row r="1" spans="1:6" ht="51.75" customHeight="1">
      <c r="A1" s="105"/>
      <c r="B1" s="105"/>
      <c r="C1" s="106" t="e" vm="2">
        <f>'[1]FIMOVIT ABRIL 2026'!$C$1</f>
        <v>#VALUE!</v>
      </c>
      <c r="D1" s="107"/>
      <c r="E1" s="107"/>
      <c r="F1" s="108"/>
    </row>
    <row r="2" spans="1:6">
      <c r="A2" s="152" t="s">
        <v>0</v>
      </c>
      <c r="B2" s="152"/>
      <c r="C2" s="152"/>
      <c r="D2" s="152"/>
      <c r="E2" s="152"/>
      <c r="F2" s="152"/>
    </row>
    <row r="3" spans="1:6">
      <c r="A3" s="103"/>
      <c r="B3" s="103"/>
      <c r="C3" s="103" t="s">
        <v>87</v>
      </c>
      <c r="D3" s="103"/>
      <c r="E3" s="103"/>
      <c r="F3" s="103"/>
    </row>
    <row r="4" spans="1:6">
      <c r="A4" s="152" t="s">
        <v>2</v>
      </c>
      <c r="B4" s="152"/>
      <c r="C4" s="152"/>
      <c r="D4" s="152"/>
      <c r="E4" s="152"/>
      <c r="F4" s="152"/>
    </row>
    <row r="5" spans="1:6">
      <c r="A5" s="103"/>
      <c r="B5" s="103"/>
      <c r="C5" s="109"/>
      <c r="D5" s="110"/>
      <c r="E5" s="110"/>
      <c r="F5" s="111"/>
    </row>
    <row r="6" spans="1:6">
      <c r="A6" s="153" t="s">
        <v>88</v>
      </c>
      <c r="B6" s="154"/>
      <c r="C6" s="154"/>
      <c r="D6" s="154"/>
      <c r="E6" s="154"/>
      <c r="F6" s="155"/>
    </row>
    <row r="7" spans="1:6">
      <c r="A7" s="112"/>
      <c r="B7" s="113"/>
      <c r="C7" s="114"/>
      <c r="D7" s="115"/>
      <c r="E7" s="150" t="s">
        <v>4</v>
      </c>
      <c r="F7" s="151"/>
    </row>
    <row r="8" spans="1:6">
      <c r="A8" s="112" t="s">
        <v>5</v>
      </c>
      <c r="B8" s="112" t="s">
        <v>86</v>
      </c>
      <c r="C8" s="114" t="s">
        <v>7</v>
      </c>
      <c r="D8" s="116" t="s">
        <v>8</v>
      </c>
      <c r="E8" s="116" t="s">
        <v>9</v>
      </c>
      <c r="F8" s="116" t="s">
        <v>10</v>
      </c>
    </row>
    <row r="9" spans="1:6">
      <c r="A9" s="81"/>
      <c r="B9" s="117"/>
      <c r="C9" s="118" t="s">
        <v>4</v>
      </c>
      <c r="D9" s="119"/>
      <c r="E9" s="120"/>
      <c r="F9" s="120">
        <f>+'[1]SANTIAGO MARZ.2026'!F43</f>
        <v>6726079.5</v>
      </c>
    </row>
    <row r="10" spans="1:6">
      <c r="A10" s="81">
        <v>46113</v>
      </c>
      <c r="B10" s="117"/>
      <c r="C10" s="118"/>
      <c r="D10" s="119">
        <v>44730</v>
      </c>
      <c r="E10" s="120"/>
      <c r="F10" s="120">
        <f>+F9+D10-E10</f>
        <v>6770809.5</v>
      </c>
    </row>
    <row r="11" spans="1:6">
      <c r="A11" s="81">
        <v>46114</v>
      </c>
      <c r="B11" s="117"/>
      <c r="C11" s="118"/>
      <c r="D11" s="119">
        <v>21315</v>
      </c>
      <c r="E11" s="120"/>
      <c r="F11" s="120">
        <f t="shared" ref="F11:F40" si="0">+F10+D11-E11</f>
        <v>6792124.5</v>
      </c>
    </row>
    <row r="12" spans="1:6">
      <c r="A12" s="81">
        <v>46115</v>
      </c>
      <c r="B12" s="117"/>
      <c r="C12" s="118"/>
      <c r="D12" s="119">
        <v>6125</v>
      </c>
      <c r="E12" s="120"/>
      <c r="F12" s="120">
        <f t="shared" si="0"/>
        <v>6798249.5</v>
      </c>
    </row>
    <row r="13" spans="1:6">
      <c r="A13" s="81">
        <v>46116</v>
      </c>
      <c r="B13" s="117"/>
      <c r="C13" s="118"/>
      <c r="D13" s="119">
        <v>7910</v>
      </c>
      <c r="E13" s="120"/>
      <c r="F13" s="120">
        <f t="shared" si="0"/>
        <v>6806159.5</v>
      </c>
    </row>
    <row r="14" spans="1:6">
      <c r="A14" s="81">
        <v>46117</v>
      </c>
      <c r="B14" s="117"/>
      <c r="C14" s="118"/>
      <c r="D14" s="119">
        <v>6265</v>
      </c>
      <c r="E14" s="120"/>
      <c r="F14" s="120">
        <f t="shared" si="0"/>
        <v>6812424.5</v>
      </c>
    </row>
    <row r="15" spans="1:6">
      <c r="A15" s="81">
        <v>46118</v>
      </c>
      <c r="B15" s="117"/>
      <c r="C15" s="118"/>
      <c r="D15" s="119">
        <v>58765</v>
      </c>
      <c r="E15" s="120"/>
      <c r="F15" s="120">
        <f t="shared" si="0"/>
        <v>6871189.5</v>
      </c>
    </row>
    <row r="16" spans="1:6">
      <c r="A16" s="81">
        <v>46119</v>
      </c>
      <c r="B16" s="117"/>
      <c r="C16" s="118"/>
      <c r="D16" s="119">
        <v>62545</v>
      </c>
      <c r="E16" s="120"/>
      <c r="F16" s="120">
        <f t="shared" si="0"/>
        <v>6933734.5</v>
      </c>
    </row>
    <row r="17" spans="1:12">
      <c r="A17" s="81">
        <v>46120</v>
      </c>
      <c r="B17" s="117"/>
      <c r="C17" s="118"/>
      <c r="D17" s="119">
        <v>55160</v>
      </c>
      <c r="E17" s="120"/>
      <c r="F17" s="120">
        <f t="shared" si="0"/>
        <v>6988894.5</v>
      </c>
    </row>
    <row r="18" spans="1:12">
      <c r="A18" s="81">
        <v>46121</v>
      </c>
      <c r="B18" s="117"/>
      <c r="C18" s="118"/>
      <c r="D18" s="119">
        <v>58905</v>
      </c>
      <c r="E18" s="120"/>
      <c r="F18" s="120">
        <f t="shared" si="0"/>
        <v>7047799.5</v>
      </c>
    </row>
    <row r="19" spans="1:12">
      <c r="A19" s="81">
        <v>46122</v>
      </c>
      <c r="B19" s="117"/>
      <c r="C19" s="118"/>
      <c r="D19" s="119">
        <v>59570</v>
      </c>
      <c r="E19" s="120"/>
      <c r="F19" s="120">
        <f t="shared" si="0"/>
        <v>7107369.5</v>
      </c>
    </row>
    <row r="20" spans="1:12">
      <c r="A20" s="81">
        <v>46123</v>
      </c>
      <c r="B20" s="117"/>
      <c r="C20" s="118"/>
      <c r="D20" s="119">
        <v>29015</v>
      </c>
      <c r="E20" s="120"/>
      <c r="F20" s="120">
        <f t="shared" si="0"/>
        <v>7136384.5</v>
      </c>
    </row>
    <row r="21" spans="1:12">
      <c r="A21" s="81">
        <v>46124</v>
      </c>
      <c r="B21" s="117"/>
      <c r="C21" s="118"/>
      <c r="D21" s="119">
        <v>7070</v>
      </c>
      <c r="E21" s="120"/>
      <c r="F21" s="120">
        <f t="shared" si="0"/>
        <v>7143454.5</v>
      </c>
    </row>
    <row r="22" spans="1:12">
      <c r="A22" s="81">
        <v>46125</v>
      </c>
      <c r="B22" s="117"/>
      <c r="C22" s="118"/>
      <c r="D22" s="119">
        <v>53025</v>
      </c>
      <c r="E22" s="120"/>
      <c r="F22" s="120">
        <f t="shared" si="0"/>
        <v>7196479.5</v>
      </c>
    </row>
    <row r="23" spans="1:12">
      <c r="A23" s="81">
        <v>46126</v>
      </c>
      <c r="B23" s="117"/>
      <c r="C23" s="118"/>
      <c r="D23" s="121">
        <v>58660</v>
      </c>
      <c r="E23" s="120"/>
      <c r="F23" s="120">
        <f t="shared" si="0"/>
        <v>7255139.5</v>
      </c>
    </row>
    <row r="24" spans="1:12">
      <c r="A24" s="81">
        <v>46127</v>
      </c>
      <c r="B24" s="117"/>
      <c r="C24" s="118"/>
      <c r="D24" s="119">
        <v>58625</v>
      </c>
      <c r="E24" s="120"/>
      <c r="F24" s="120">
        <f t="shared" si="0"/>
        <v>7313764.5</v>
      </c>
    </row>
    <row r="25" spans="1:12">
      <c r="A25" s="81">
        <v>46128</v>
      </c>
      <c r="B25" s="122"/>
      <c r="C25" s="123"/>
      <c r="D25" s="43">
        <v>61915</v>
      </c>
      <c r="E25" s="43"/>
      <c r="F25" s="120">
        <f t="shared" si="0"/>
        <v>7375679.5</v>
      </c>
    </row>
    <row r="26" spans="1:12">
      <c r="A26" s="81">
        <v>46129</v>
      </c>
      <c r="B26" s="122"/>
      <c r="C26" s="123"/>
      <c r="D26" s="43">
        <v>55510</v>
      </c>
      <c r="E26" s="43"/>
      <c r="F26" s="120">
        <f t="shared" si="0"/>
        <v>7431189.5</v>
      </c>
    </row>
    <row r="27" spans="1:12">
      <c r="A27" s="81">
        <v>46130</v>
      </c>
      <c r="B27" s="122"/>
      <c r="C27" s="123"/>
      <c r="D27" s="43">
        <v>28420</v>
      </c>
      <c r="E27" s="43"/>
      <c r="F27" s="120">
        <f t="shared" si="0"/>
        <v>7459609.5</v>
      </c>
    </row>
    <row r="28" spans="1:12">
      <c r="A28" s="81">
        <v>46131</v>
      </c>
      <c r="B28" s="122"/>
      <c r="C28" s="123"/>
      <c r="D28" s="43">
        <v>7665</v>
      </c>
      <c r="E28" s="43"/>
      <c r="F28" s="120">
        <f t="shared" si="0"/>
        <v>7467274.5</v>
      </c>
    </row>
    <row r="29" spans="1:12">
      <c r="A29" s="81">
        <v>46132</v>
      </c>
      <c r="B29" s="122"/>
      <c r="C29" s="123"/>
      <c r="D29" s="43">
        <v>60865</v>
      </c>
      <c r="E29" s="43"/>
      <c r="F29" s="120">
        <f t="shared" si="0"/>
        <v>7528139.5</v>
      </c>
    </row>
    <row r="30" spans="1:12">
      <c r="A30" s="81">
        <v>46133</v>
      </c>
      <c r="B30" s="122"/>
      <c r="C30" s="123"/>
      <c r="D30" s="43">
        <v>56840</v>
      </c>
      <c r="E30" s="43"/>
      <c r="F30" s="120">
        <f t="shared" si="0"/>
        <v>7584979.5</v>
      </c>
    </row>
    <row r="31" spans="1:12">
      <c r="A31" s="81">
        <v>46134</v>
      </c>
      <c r="B31" s="122"/>
      <c r="C31" s="123"/>
      <c r="D31" s="43">
        <v>58625</v>
      </c>
      <c r="E31" s="43"/>
      <c r="F31" s="120">
        <f t="shared" si="0"/>
        <v>7643604.5</v>
      </c>
    </row>
    <row r="32" spans="1:12">
      <c r="A32" s="81">
        <v>46135</v>
      </c>
      <c r="B32" s="122"/>
      <c r="C32" s="123"/>
      <c r="D32" s="43">
        <v>59255</v>
      </c>
      <c r="E32" s="43"/>
      <c r="F32" s="120">
        <f t="shared" si="0"/>
        <v>7702859.5</v>
      </c>
      <c r="L32" s="124"/>
    </row>
    <row r="33" spans="1:6">
      <c r="A33" s="81">
        <v>46136</v>
      </c>
      <c r="B33" s="122"/>
      <c r="C33" s="123"/>
      <c r="D33" s="43">
        <v>55125</v>
      </c>
      <c r="E33" s="43"/>
      <c r="F33" s="120">
        <f t="shared" si="0"/>
        <v>7757984.5</v>
      </c>
    </row>
    <row r="34" spans="1:6">
      <c r="A34" s="81">
        <v>46137</v>
      </c>
      <c r="B34" s="122"/>
      <c r="C34" s="123"/>
      <c r="D34" s="43">
        <v>28280</v>
      </c>
      <c r="E34" s="43"/>
      <c r="F34" s="120">
        <f t="shared" si="0"/>
        <v>7786264.5</v>
      </c>
    </row>
    <row r="35" spans="1:6">
      <c r="A35" s="81">
        <v>46138</v>
      </c>
      <c r="B35" s="122"/>
      <c r="C35" s="123"/>
      <c r="D35" s="43">
        <v>6055</v>
      </c>
      <c r="E35" s="43"/>
      <c r="F35" s="120">
        <f t="shared" si="0"/>
        <v>7792319.5</v>
      </c>
    </row>
    <row r="36" spans="1:6">
      <c r="A36" s="81">
        <v>46139</v>
      </c>
      <c r="B36" s="44"/>
      <c r="C36" s="123"/>
      <c r="D36" s="43">
        <v>53515</v>
      </c>
      <c r="E36" s="43"/>
      <c r="F36" s="120">
        <f t="shared" si="0"/>
        <v>7845834.5</v>
      </c>
    </row>
    <row r="37" spans="1:6">
      <c r="A37" s="81">
        <v>46140</v>
      </c>
      <c r="B37" s="122"/>
      <c r="C37" s="123"/>
      <c r="D37" s="125">
        <v>57925</v>
      </c>
      <c r="E37" s="126"/>
      <c r="F37" s="120">
        <f t="shared" si="0"/>
        <v>7903759.5</v>
      </c>
    </row>
    <row r="38" spans="1:6">
      <c r="A38" s="81">
        <v>46141</v>
      </c>
      <c r="B38" s="122"/>
      <c r="C38" s="123"/>
      <c r="D38" s="43">
        <v>57750</v>
      </c>
      <c r="E38" s="126"/>
      <c r="F38" s="120">
        <f t="shared" si="0"/>
        <v>7961509.5</v>
      </c>
    </row>
    <row r="39" spans="1:6">
      <c r="A39" s="81">
        <v>46142</v>
      </c>
      <c r="B39" s="122"/>
      <c r="C39" s="123"/>
      <c r="D39" s="43">
        <v>56910</v>
      </c>
      <c r="E39" s="126"/>
      <c r="F39" s="120">
        <f t="shared" si="0"/>
        <v>8018419.5</v>
      </c>
    </row>
    <row r="40" spans="1:6">
      <c r="A40" s="81">
        <v>46142</v>
      </c>
      <c r="B40" s="122"/>
      <c r="C40" s="127" t="s">
        <v>73</v>
      </c>
      <c r="D40" s="43"/>
      <c r="E40" s="128">
        <v>88263</v>
      </c>
      <c r="F40" s="120">
        <f t="shared" si="0"/>
        <v>7930156.5</v>
      </c>
    </row>
    <row r="41" spans="1:6">
      <c r="A41" s="95"/>
      <c r="B41" s="96"/>
      <c r="C41" s="96"/>
      <c r="D41" s="129">
        <f>SUM(D10:D40)</f>
        <v>1292340</v>
      </c>
      <c r="E41" s="129">
        <f>SUM(E40:E40)</f>
        <v>88263</v>
      </c>
      <c r="F41" s="130"/>
    </row>
    <row r="42" spans="1:6">
      <c r="A42" s="131"/>
      <c r="B42" s="132"/>
      <c r="C42" s="132"/>
      <c r="D42" s="133"/>
      <c r="E42" s="133"/>
      <c r="F42" s="134"/>
    </row>
    <row r="43" spans="1:6">
      <c r="A43" s="131"/>
      <c r="B43" s="132"/>
      <c r="C43" s="132"/>
      <c r="D43" s="133"/>
      <c r="E43" s="133"/>
      <c r="F43" s="134"/>
    </row>
    <row r="44" spans="1:6">
      <c r="A44" s="152" t="s">
        <v>74</v>
      </c>
      <c r="B44" s="152"/>
      <c r="C44" s="145" t="s">
        <v>75</v>
      </c>
      <c r="D44" s="145"/>
      <c r="E44" s="145" t="s">
        <v>76</v>
      </c>
      <c r="F44" s="145"/>
    </row>
    <row r="45" spans="1:6">
      <c r="A45" s="144" t="s">
        <v>77</v>
      </c>
      <c r="B45" s="144"/>
      <c r="C45" s="145" t="s">
        <v>78</v>
      </c>
      <c r="D45" s="145"/>
      <c r="E45" s="103" t="s">
        <v>79</v>
      </c>
      <c r="F45" s="103"/>
    </row>
    <row r="46" spans="1:6">
      <c r="A46" s="146" t="s">
        <v>80</v>
      </c>
      <c r="B46" s="146"/>
      <c r="C46" s="145" t="s">
        <v>81</v>
      </c>
      <c r="D46" s="145"/>
      <c r="E46" s="104" t="s">
        <v>82</v>
      </c>
      <c r="F46" s="104"/>
    </row>
  </sheetData>
  <protectedRanges>
    <protectedRange sqref="E44" name="Rango1_2_1_9_1_1_1_1_2_1_1_1_1_1_1_1_1_1"/>
  </protectedRanges>
  <mergeCells count="11">
    <mergeCell ref="A45:B45"/>
    <mergeCell ref="C45:D45"/>
    <mergeCell ref="A46:B46"/>
    <mergeCell ref="C46:D46"/>
    <mergeCell ref="A2:F2"/>
    <mergeCell ref="A4:F4"/>
    <mergeCell ref="A6:F6"/>
    <mergeCell ref="E7:F7"/>
    <mergeCell ref="A44:B44"/>
    <mergeCell ref="C44:D44"/>
    <mergeCell ref="E44:F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Fimovit Santo Domingo</vt:lpstr>
      <vt:lpstr>Fimovit Santiago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Francia Vasquez</cp:lastModifiedBy>
  <dcterms:created xsi:type="dcterms:W3CDTF">2026-05-13T17:27:01Z</dcterms:created>
  <dcterms:modified xsi:type="dcterms:W3CDTF">2026-05-13T17:41:28Z</dcterms:modified>
</cp:coreProperties>
</file>